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500"/>
  </bookViews>
  <sheets>
    <sheet name="AL 1.2" sheetId="1" r:id="rId1"/>
    <sheet name="Execução Laboratorial - 1" sheetId="2" r:id="rId2"/>
    <sheet name="Execução Laboratorial - 2" sheetId="8" r:id="rId3"/>
    <sheet name="Análise e Discussão - Final" sheetId="7" r:id="rId4"/>
  </sheets>
  <definedNames>
    <definedName name="_xlnm.Print_Area" localSheetId="0">'AL 1.2'!$A$1:$R$25</definedName>
  </definedNames>
  <calcPr calcId="145621"/>
</workbook>
</file>

<file path=xl/calcChain.xml><?xml version="1.0" encoding="utf-8"?>
<calcChain xmlns="http://schemas.openxmlformats.org/spreadsheetml/2006/main">
  <c r="M19" i="8" l="1"/>
  <c r="M24" i="8"/>
  <c r="M23" i="8"/>
  <c r="M22" i="8"/>
  <c r="M21" i="8"/>
  <c r="M20" i="8"/>
  <c r="M18" i="8"/>
  <c r="M17" i="8"/>
  <c r="M16" i="8"/>
  <c r="M15" i="8"/>
  <c r="M14" i="8"/>
  <c r="M13" i="8"/>
  <c r="L24" i="8"/>
  <c r="L23" i="8"/>
  <c r="L22" i="8"/>
  <c r="L21" i="8"/>
  <c r="L20" i="8"/>
  <c r="L18" i="8"/>
  <c r="L17" i="8"/>
  <c r="L16" i="8"/>
  <c r="L15" i="8"/>
  <c r="L14" i="8"/>
  <c r="L13" i="8"/>
  <c r="L19" i="8"/>
  <c r="M27" i="8"/>
  <c r="M26" i="8"/>
  <c r="M25" i="8"/>
  <c r="L27" i="8"/>
  <c r="L26" i="8"/>
  <c r="L25" i="8"/>
  <c r="G13" i="8"/>
  <c r="G16" i="8"/>
  <c r="G19" i="8"/>
  <c r="G22" i="8"/>
  <c r="G25" i="8"/>
  <c r="G28" i="8"/>
  <c r="G31" i="8"/>
  <c r="G34" i="8"/>
  <c r="G37" i="8"/>
  <c r="G40" i="8"/>
  <c r="G43" i="8"/>
  <c r="G46" i="8"/>
  <c r="G49" i="8"/>
  <c r="G52" i="8"/>
  <c r="G55" i="8"/>
  <c r="F16" i="8"/>
  <c r="F19" i="8"/>
  <c r="F22" i="8"/>
  <c r="F25" i="8"/>
  <c r="F28" i="8"/>
  <c r="F31" i="8"/>
  <c r="F34" i="8"/>
  <c r="F37" i="8"/>
  <c r="F40" i="8"/>
  <c r="F43" i="8"/>
  <c r="F46" i="8"/>
  <c r="F49" i="8"/>
  <c r="F52" i="8"/>
  <c r="F55" i="8"/>
  <c r="F13" i="8"/>
  <c r="H31" i="8" l="1"/>
  <c r="H19" i="8"/>
  <c r="H16" i="8" l="1"/>
  <c r="H22" i="8"/>
  <c r="H28" i="8"/>
  <c r="H34" i="8"/>
  <c r="H40" i="8"/>
  <c r="H46" i="8"/>
  <c r="H13" i="8"/>
  <c r="H25" i="8"/>
  <c r="H37" i="8"/>
  <c r="H49" i="8"/>
  <c r="H52" i="8"/>
  <c r="H43" i="8"/>
  <c r="H55" i="8"/>
</calcChain>
</file>

<file path=xl/sharedStrings.xml><?xml version="1.0" encoding="utf-8"?>
<sst xmlns="http://schemas.openxmlformats.org/spreadsheetml/2006/main" count="53" uniqueCount="42">
  <si>
    <t>Atividade Laboratorial</t>
  </si>
  <si>
    <t>Execução Laboratorial</t>
  </si>
  <si>
    <t>Aparelhos de medida</t>
  </si>
  <si>
    <t>Craveira*</t>
  </si>
  <si>
    <t>Cronómetro</t>
  </si>
  <si>
    <t>Grandeza física</t>
  </si>
  <si>
    <t>Menor divisão de leitura/unidade</t>
  </si>
  <si>
    <t>Digital/Analógico</t>
  </si>
  <si>
    <t>Digital</t>
  </si>
  <si>
    <t>Analógico</t>
  </si>
  <si>
    <t>Incerteza absoluta de leitura/unidade</t>
  </si>
  <si>
    <t xml:space="preserve">Tabela 1. Caracterização de cada instrumento de medida </t>
  </si>
  <si>
    <t>*NOTA: A craveira analógica é uma exceção aos instrumentos analógicos; a incerteza absoluta de leitura coincide com a menor divisão do nónio.</t>
  </si>
  <si>
    <t>0,02 mm</t>
  </si>
  <si>
    <t>tempo de passagem</t>
  </si>
  <si>
    <t>coluna a ocultar</t>
  </si>
  <si>
    <t>auxiliar gráfico discussão final</t>
  </si>
  <si>
    <t>Medições diretas</t>
  </si>
  <si>
    <t>Medições indiretas</t>
  </si>
  <si>
    <t>Tempo médio de passagem</t>
  </si>
  <si>
    <t xml:space="preserve">   </t>
  </si>
  <si>
    <t>0,001 ms</t>
  </si>
  <si>
    <r>
      <t xml:space="preserve">0,001 </t>
    </r>
    <r>
      <rPr>
        <sz val="11"/>
        <color theme="1"/>
        <rFont val="Calibri"/>
        <family val="2"/>
      </rPr>
      <t>m</t>
    </r>
    <r>
      <rPr>
        <sz val="11"/>
        <color theme="1"/>
        <rFont val="Calibri"/>
        <family val="2"/>
        <scheme val="minor"/>
      </rPr>
      <t>s</t>
    </r>
  </si>
  <si>
    <t>Análise e discussão</t>
  </si>
  <si>
    <t>AL 1.2 Forças nos movimentos retilíneos acelerado e uniforme</t>
  </si>
  <si>
    <r>
      <rPr>
        <b/>
        <i/>
        <sz val="16"/>
        <color theme="6" tint="-0.499984740745262"/>
        <rFont val="Calibri"/>
        <family val="2"/>
        <scheme val="minor"/>
      </rPr>
      <t xml:space="preserve">Objetivo geral: </t>
    </r>
    <r>
      <rPr>
        <b/>
        <i/>
        <sz val="16"/>
        <color theme="3"/>
        <rFont val="Calibri"/>
        <family val="2"/>
        <scheme val="minor"/>
      </rPr>
      <t>Identificar forças que atuam sobre um corpo que se move em linha reta, num plano horizontal, e investigar o seu movimento quando sujeito a uma resultante de forças não nula e nula.</t>
    </r>
  </si>
  <si>
    <t>tempo de movimento</t>
  </si>
  <si>
    <t>largura</t>
  </si>
  <si>
    <t>Largura do objeto marcador</t>
  </si>
  <si>
    <t>L/m</t>
  </si>
  <si>
    <t>Δt/s</t>
  </si>
  <si>
    <r>
      <rPr>
        <sz val="11"/>
        <color theme="1"/>
        <rFont val="Arial"/>
        <family val="2"/>
      </rPr>
      <t>v</t>
    </r>
    <r>
      <rPr>
        <sz val="11"/>
        <color theme="1"/>
        <rFont val="Calibri"/>
        <family val="2"/>
      </rPr>
      <t>/ms</t>
    </r>
    <r>
      <rPr>
        <vertAlign val="superscript"/>
        <sz val="11"/>
        <color theme="1"/>
        <rFont val="Calibri"/>
        <family val="2"/>
      </rPr>
      <t>-1</t>
    </r>
  </si>
  <si>
    <t>Ensaio</t>
  </si>
  <si>
    <t>Tempo de movimento</t>
  </si>
  <si>
    <t>Tempo de passagem</t>
  </si>
  <si>
    <t>0,1 ms</t>
  </si>
  <si>
    <t>Tempo médio de movimento</t>
  </si>
  <si>
    <t>Velocidade</t>
  </si>
  <si>
    <t>Tabela 2 Registo das medições diretas e indiretas que permitem construir o gráfico velocidade-                            -tempo para análise do movimento</t>
  </si>
  <si>
    <t>t</t>
  </si>
  <si>
    <t>v</t>
  </si>
  <si>
    <t>Gráfico 1. Gráfico velocidade-tempo para análise do movimento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</si>
</sst>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00"/>
    <numFmt numFmtId="166" formatCode="0.0000"/>
    <numFmt numFmtId="167" formatCode="0.000E+00"/>
    <numFmt numFmtId="168" formatCode="0.000"/>
    <numFmt numFmtId="169" formatCode="0.0000E+00"/>
  </numFmts>
  <fonts count="21" x14ac:knownFonts="1">
    <font>
      <sz val="11"/>
      <color theme="1"/>
      <name val="Calibri"/>
      <family val="2"/>
      <scheme val="minor"/>
    </font>
    <font>
      <b/>
      <i/>
      <sz val="36"/>
      <color theme="3"/>
      <name val="Calibri"/>
      <family val="2"/>
      <scheme val="minor"/>
    </font>
    <font>
      <b/>
      <i/>
      <sz val="24"/>
      <color theme="4"/>
      <name val="Calibri"/>
      <family val="2"/>
      <scheme val="minor"/>
    </font>
    <font>
      <b/>
      <i/>
      <sz val="16"/>
      <color theme="3"/>
      <name val="Calibri"/>
      <family val="2"/>
      <scheme val="minor"/>
    </font>
    <font>
      <b/>
      <i/>
      <sz val="16"/>
      <color theme="6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22"/>
      <color theme="3"/>
      <name val="Calibri"/>
      <family val="2"/>
      <scheme val="minor"/>
    </font>
    <font>
      <b/>
      <i/>
      <sz val="12"/>
      <color theme="4"/>
      <name val="Calibri"/>
      <family val="2"/>
      <scheme val="minor"/>
    </font>
    <font>
      <b/>
      <i/>
      <sz val="16"/>
      <color theme="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omic Sans MS"/>
      <family val="4"/>
    </font>
    <font>
      <b/>
      <sz val="7"/>
      <color theme="1"/>
      <name val="Comic Sans MS"/>
      <family val="4"/>
    </font>
    <font>
      <sz val="7"/>
      <color theme="1"/>
      <name val="Comic Sans MS"/>
      <family val="4"/>
    </font>
    <font>
      <sz val="9"/>
      <color theme="1"/>
      <name val="Comic Sans MS"/>
      <family val="4"/>
    </font>
    <font>
      <b/>
      <sz val="8"/>
      <color theme="1"/>
      <name val="Comic Sans MS"/>
      <family val="4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3"/>
      <name val="Calibri"/>
      <family val="2"/>
    </font>
    <font>
      <sz val="11"/>
      <color theme="1"/>
      <name val="Arial"/>
      <family val="2"/>
    </font>
    <font>
      <vertAlign val="superscript"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Alignment="1">
      <alignment vertical="top" wrapText="1" shrinkToFit="1"/>
    </xf>
    <xf numFmtId="0" fontId="7" fillId="0" borderId="0" xfId="0" applyFont="1"/>
    <xf numFmtId="0" fontId="9" fillId="0" borderId="0" xfId="0" applyFont="1"/>
    <xf numFmtId="0" fontId="6" fillId="0" borderId="0" xfId="0" applyFont="1" applyFill="1" applyBorder="1"/>
    <xf numFmtId="0" fontId="0" fillId="0" borderId="0" xfId="0" applyFill="1" applyBorder="1"/>
    <xf numFmtId="0" fontId="11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right" indent="1"/>
    </xf>
    <xf numFmtId="164" fontId="0" fillId="0" borderId="0" xfId="0" applyNumberFormat="1" applyFill="1" applyBorder="1" applyAlignment="1">
      <alignment horizontal="center"/>
    </xf>
    <xf numFmtId="0" fontId="8" fillId="0" borderId="0" xfId="0" applyFont="1"/>
    <xf numFmtId="0" fontId="17" fillId="0" borderId="0" xfId="0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 wrapText="1"/>
    </xf>
    <xf numFmtId="165" fontId="16" fillId="3" borderId="13" xfId="0" applyNumberFormat="1" applyFont="1" applyFill="1" applyBorder="1" applyAlignment="1" applyProtection="1">
      <alignment horizontal="center" vertical="center"/>
      <protection locked="0"/>
    </xf>
    <xf numFmtId="0" fontId="16" fillId="3" borderId="13" xfId="0" applyFont="1" applyFill="1" applyBorder="1" applyAlignment="1" applyProtection="1">
      <alignment horizontal="center" vertical="center"/>
      <protection locked="0"/>
    </xf>
    <xf numFmtId="0" fontId="16" fillId="3" borderId="13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>
      <alignment horizontal="center" vertical="center"/>
    </xf>
    <xf numFmtId="167" fontId="16" fillId="0" borderId="0" xfId="0" applyNumberFormat="1" applyFont="1" applyFill="1" applyBorder="1" applyAlignment="1">
      <alignment horizontal="center" vertical="center"/>
    </xf>
    <xf numFmtId="167" fontId="16" fillId="0" borderId="0" xfId="0" applyNumberFormat="1" applyFont="1" applyFill="1" applyBorder="1" applyAlignment="1">
      <alignment vertical="center"/>
    </xf>
    <xf numFmtId="165" fontId="0" fillId="0" borderId="0" xfId="0" applyNumberFormat="1"/>
    <xf numFmtId="0" fontId="0" fillId="0" borderId="0" xfId="0" applyAlignment="1">
      <alignment horizontal="left" vertical="top" wrapText="1"/>
    </xf>
    <xf numFmtId="49" fontId="16" fillId="0" borderId="0" xfId="1" applyNumberFormat="1" applyFont="1" applyFill="1" applyBorder="1" applyAlignment="1" applyProtection="1">
      <alignment vertical="center"/>
      <protection locked="0"/>
    </xf>
    <xf numFmtId="0" fontId="16" fillId="5" borderId="12" xfId="0" applyFont="1" applyFill="1" applyBorder="1" applyAlignment="1" applyProtection="1">
      <alignment horizontal="center" vertical="center" wrapText="1"/>
      <protection locked="0"/>
    </xf>
    <xf numFmtId="0" fontId="16" fillId="4" borderId="11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 applyBorder="1" applyAlignment="1">
      <alignment horizontal="left" vertical="top"/>
    </xf>
    <xf numFmtId="0" fontId="8" fillId="0" borderId="0" xfId="0" applyFont="1" applyAlignment="1">
      <alignment vertical="top"/>
    </xf>
    <xf numFmtId="0" fontId="19" fillId="0" borderId="0" xfId="0" applyFont="1"/>
    <xf numFmtId="0" fontId="0" fillId="0" borderId="0" xfId="0" applyAlignment="1">
      <alignment vertical="top" wrapText="1"/>
    </xf>
    <xf numFmtId="169" fontId="16" fillId="3" borderId="4" xfId="0" applyNumberFormat="1" applyFont="1" applyFill="1" applyBorder="1" applyAlignment="1" applyProtection="1">
      <alignment horizontal="center" vertical="center" wrapText="1"/>
      <protection locked="0"/>
    </xf>
    <xf numFmtId="167" fontId="16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8" borderId="13" xfId="0" applyFill="1" applyBorder="1" applyAlignment="1" applyProtection="1">
      <alignment horizontal="center" vertical="center" wrapText="1"/>
      <protection locked="0"/>
    </xf>
    <xf numFmtId="0" fontId="17" fillId="5" borderId="12" xfId="0" applyFont="1" applyFill="1" applyBorder="1" applyAlignment="1" applyProtection="1">
      <alignment horizontal="center" vertical="center" wrapText="1"/>
      <protection locked="0"/>
    </xf>
    <xf numFmtId="166" fontId="16" fillId="3" borderId="4" xfId="0" applyNumberFormat="1" applyFont="1" applyFill="1" applyBorder="1" applyAlignment="1" applyProtection="1">
      <alignment horizontal="center" vertical="center" wrapText="1"/>
      <protection locked="0"/>
    </xf>
    <xf numFmtId="168" fontId="16" fillId="0" borderId="0" xfId="0" applyNumberFormat="1" applyFont="1" applyFill="1" applyBorder="1" applyAlignment="1">
      <alignment vertical="center"/>
    </xf>
    <xf numFmtId="166" fontId="16" fillId="0" borderId="0" xfId="0" applyNumberFormat="1" applyFont="1" applyFill="1" applyBorder="1" applyAlignment="1">
      <alignment vertical="center"/>
    </xf>
    <xf numFmtId="1" fontId="16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top" wrapText="1" shrinkToFit="1"/>
    </xf>
    <xf numFmtId="0" fontId="3" fillId="0" borderId="0" xfId="0" applyFont="1" applyAlignment="1">
      <alignment horizontal="left" wrapText="1"/>
    </xf>
    <xf numFmtId="0" fontId="10" fillId="3" borderId="0" xfId="0" applyFont="1" applyFill="1" applyAlignment="1" applyProtection="1">
      <alignment horizontal="left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3" borderId="8" xfId="0" applyFill="1" applyBorder="1" applyAlignment="1" applyProtection="1">
      <alignment horizontal="center" vertical="center" wrapText="1"/>
      <protection locked="0"/>
    </xf>
    <xf numFmtId="0" fontId="0" fillId="3" borderId="9" xfId="0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 wrapText="1" shrinkToFit="1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8" borderId="11" xfId="0" applyFill="1" applyBorder="1" applyAlignment="1" applyProtection="1">
      <alignment horizontal="center" wrapText="1"/>
      <protection locked="0"/>
    </xf>
    <xf numFmtId="0" fontId="0" fillId="8" borderId="12" xfId="0" applyFill="1" applyBorder="1" applyAlignment="1" applyProtection="1">
      <alignment horizontal="center" wrapText="1"/>
      <protection locked="0"/>
    </xf>
    <xf numFmtId="0" fontId="16" fillId="4" borderId="12" xfId="0" applyFont="1" applyFill="1" applyBorder="1" applyAlignment="1" applyProtection="1">
      <alignment horizontal="center" vertical="center"/>
      <protection locked="0"/>
    </xf>
    <xf numFmtId="0" fontId="16" fillId="4" borderId="10" xfId="0" applyFont="1" applyFill="1" applyBorder="1" applyAlignment="1" applyProtection="1">
      <alignment horizontal="center" vertical="center"/>
      <protection locked="0"/>
    </xf>
    <xf numFmtId="0" fontId="16" fillId="4" borderId="13" xfId="0" applyFont="1" applyFill="1" applyBorder="1" applyAlignment="1" applyProtection="1">
      <alignment horizontal="center" vertical="center"/>
      <protection locked="0"/>
    </xf>
    <xf numFmtId="168" fontId="16" fillId="7" borderId="11" xfId="0" applyNumberFormat="1" applyFont="1" applyFill="1" applyBorder="1" applyAlignment="1" applyProtection="1">
      <alignment horizontal="center" vertical="center"/>
      <protection locked="0"/>
    </xf>
    <xf numFmtId="168" fontId="16" fillId="7" borderId="12" xfId="0" applyNumberFormat="1" applyFont="1" applyFill="1" applyBorder="1" applyAlignment="1" applyProtection="1">
      <alignment horizontal="center" vertical="center"/>
      <protection locked="0"/>
    </xf>
    <xf numFmtId="168" fontId="16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9" borderId="4" xfId="0" applyFill="1" applyBorder="1" applyAlignment="1">
      <alignment horizontal="center" vertical="center"/>
    </xf>
    <xf numFmtId="167" fontId="16" fillId="7" borderId="11" xfId="0" applyNumberFormat="1" applyFont="1" applyFill="1" applyBorder="1" applyAlignment="1" applyProtection="1">
      <alignment horizontal="center" vertical="center"/>
      <protection locked="0"/>
    </xf>
    <xf numFmtId="167" fontId="16" fillId="7" borderId="12" xfId="0" applyNumberFormat="1" applyFont="1" applyFill="1" applyBorder="1" applyAlignment="1" applyProtection="1">
      <alignment horizontal="center" vertical="center"/>
      <protection locked="0"/>
    </xf>
    <xf numFmtId="167" fontId="16" fillId="7" borderId="13" xfId="0" applyNumberFormat="1" applyFont="1" applyFill="1" applyBorder="1" applyAlignment="1" applyProtection="1">
      <alignment horizontal="center" vertical="center"/>
      <protection locked="0"/>
    </xf>
    <xf numFmtId="166" fontId="16" fillId="7" borderId="11" xfId="0" applyNumberFormat="1" applyFont="1" applyFill="1" applyBorder="1" applyAlignment="1" applyProtection="1">
      <alignment horizontal="center" vertical="center"/>
      <protection locked="0"/>
    </xf>
    <xf numFmtId="166" fontId="16" fillId="7" borderId="12" xfId="0" applyNumberFormat="1" applyFont="1" applyFill="1" applyBorder="1" applyAlignment="1" applyProtection="1">
      <alignment horizontal="center" vertical="center"/>
      <protection locked="0"/>
    </xf>
    <xf numFmtId="166" fontId="16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center" vertical="center" wrapText="1"/>
      <protection locked="0"/>
    </xf>
    <xf numFmtId="168" fontId="16" fillId="7" borderId="4" xfId="0" applyNumberFormat="1" applyFont="1" applyFill="1" applyBorder="1" applyAlignment="1" applyProtection="1">
      <alignment horizontal="center" vertical="center"/>
      <protection locked="0"/>
    </xf>
    <xf numFmtId="0" fontId="0" fillId="9" borderId="11" xfId="0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</cellXfs>
  <cellStyles count="2">
    <cellStyle name="Normal" xfId="0" builtinId="0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 sz="1600" b="0"/>
              <a:t>Gráfico velocidade-tempo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v vs t</c:v>
          </c:tx>
          <c:spPr>
            <a:ln w="28575">
              <a:noFill/>
            </a:ln>
          </c:spPr>
          <c:xVal>
            <c:numRef>
              <c:f>'Execução Laboratorial - 2'!$G$13:$G$48</c:f>
              <c:numCache>
                <c:formatCode>0.0000</c:formatCode>
                <c:ptCount val="36"/>
                <c:pt idx="0">
                  <c:v>0.59686666666666666</c:v>
                </c:pt>
                <c:pt idx="3">
                  <c:v>0.90063333333333329</c:v>
                </c:pt>
                <c:pt idx="6">
                  <c:v>1.1419999999999999</c:v>
                </c:pt>
                <c:pt idx="9">
                  <c:v>1.3430666666666664</c:v>
                </c:pt>
                <c:pt idx="12">
                  <c:v>1.5157333333333334</c:v>
                </c:pt>
                <c:pt idx="15">
                  <c:v>1.6875333333333333</c:v>
                </c:pt>
                <c:pt idx="18">
                  <c:v>1.8423666666666667</c:v>
                </c:pt>
                <c:pt idx="21">
                  <c:v>1.9797333333333331</c:v>
                </c:pt>
                <c:pt idx="24">
                  <c:v>2.1019999999999999</c:v>
                </c:pt>
                <c:pt idx="27">
                  <c:v>2.2499000000000002</c:v>
                </c:pt>
                <c:pt idx="30">
                  <c:v>2.3928333333333334</c:v>
                </c:pt>
                <c:pt idx="33">
                  <c:v>2.5457333333333332</c:v>
                </c:pt>
              </c:numCache>
            </c:numRef>
          </c:xVal>
          <c:yVal>
            <c:numRef>
              <c:f>'Execução Laboratorial - 2'!$H$13:$H$48</c:f>
              <c:numCache>
                <c:formatCode>0.000</c:formatCode>
                <c:ptCount val="36"/>
                <c:pt idx="0">
                  <c:v>0.12446050386429791</c:v>
                </c:pt>
                <c:pt idx="3">
                  <c:v>0.18627009163286767</c:v>
                </c:pt>
                <c:pt idx="6">
                  <c:v>0.22865572561312927</c:v>
                </c:pt>
                <c:pt idx="9">
                  <c:v>0.26882497470732764</c:v>
                </c:pt>
                <c:pt idx="12">
                  <c:v>0.29634350354496941</c:v>
                </c:pt>
                <c:pt idx="15">
                  <c:v>0.32766669602748177</c:v>
                </c:pt>
                <c:pt idx="18">
                  <c:v>0.35284074741534666</c:v>
                </c:pt>
                <c:pt idx="21">
                  <c:v>0.35024950569626212</c:v>
                </c:pt>
                <c:pt idx="24">
                  <c:v>0.34926298000187772</c:v>
                </c:pt>
                <c:pt idx="27">
                  <c:v>0.34965692264310555</c:v>
                </c:pt>
                <c:pt idx="30">
                  <c:v>0.34811903425042107</c:v>
                </c:pt>
                <c:pt idx="33">
                  <c:v>0.3458534771290443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831360"/>
        <c:axId val="116833280"/>
      </c:scatterChart>
      <c:valAx>
        <c:axId val="116831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PT"/>
                  <a:t>t/s</a:t>
                </a:r>
              </a:p>
            </c:rich>
          </c:tx>
          <c:layout/>
          <c:overlay val="0"/>
        </c:title>
        <c:numFmt formatCode="0.0000" sourceLinked="1"/>
        <c:majorTickMark val="out"/>
        <c:minorTickMark val="none"/>
        <c:tickLblPos val="nextTo"/>
        <c:crossAx val="116833280"/>
        <c:crosses val="autoZero"/>
        <c:crossBetween val="midCat"/>
      </c:valAx>
      <c:valAx>
        <c:axId val="1168332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PT"/>
                  <a:t>v/ms</a:t>
                </a:r>
                <a:r>
                  <a:rPr lang="pt-PT" baseline="30000"/>
                  <a:t>-1</a:t>
                </a:r>
              </a:p>
            </c:rich>
          </c:tx>
          <c:layout/>
          <c:overlay val="0"/>
        </c:title>
        <c:numFmt formatCode="0.000" sourceLinked="1"/>
        <c:majorTickMark val="out"/>
        <c:minorTickMark val="none"/>
        <c:tickLblPos val="nextTo"/>
        <c:crossAx val="11683136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259870</xdr:colOff>
      <xdr:row>16</xdr:row>
      <xdr:rowOff>19050</xdr:rowOff>
    </xdr:from>
    <xdr:to>
      <xdr:col>16</xdr:col>
      <xdr:colOff>307826</xdr:colOff>
      <xdr:row>17</xdr:row>
      <xdr:rowOff>120514</xdr:rowOff>
    </xdr:to>
    <xdr:pic>
      <xdr:nvPicPr>
        <xdr:cNvPr id="11" name="Picture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970" y="4686300"/>
          <a:ext cx="1038556" cy="291964"/>
        </a:xfrm>
        <a:prstGeom prst="rect">
          <a:avLst/>
        </a:prstGeom>
      </xdr:spPr>
    </xdr:pic>
    <xdr:clientData/>
  </xdr:twoCellAnchor>
  <xdr:twoCellAnchor>
    <xdr:from>
      <xdr:col>14</xdr:col>
      <xdr:colOff>190500</xdr:colOff>
      <xdr:row>17</xdr:row>
      <xdr:rowOff>38100</xdr:rowOff>
    </xdr:from>
    <xdr:to>
      <xdr:col>16</xdr:col>
      <xdr:colOff>600075</xdr:colOff>
      <xdr:row>19</xdr:row>
      <xdr:rowOff>123825</xdr:rowOff>
    </xdr:to>
    <xdr:sp macro="" textlink="">
      <xdr:nvSpPr>
        <xdr:cNvPr id="13" name="CaixaDeTexto 12"/>
        <xdr:cNvSpPr txBox="1"/>
      </xdr:nvSpPr>
      <xdr:spPr>
        <a:xfrm>
          <a:off x="6705600" y="4895850"/>
          <a:ext cx="1400175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r>
            <a:rPr lang="pt-PT" sz="2800">
              <a:solidFill>
                <a:schemeClr val="bg1">
                  <a:lumMod val="75000"/>
                </a:schemeClr>
              </a:solidFill>
            </a:rPr>
            <a:t>+</a:t>
          </a:r>
          <a:r>
            <a:rPr lang="pt-PT" sz="2000">
              <a:solidFill>
                <a:schemeClr val="bg1">
                  <a:lumMod val="75000"/>
                </a:schemeClr>
              </a:solidFill>
            </a:rPr>
            <a:t> FÍSICA 11</a:t>
          </a:r>
        </a:p>
      </xdr:txBody>
    </xdr:sp>
    <xdr:clientData/>
  </xdr:twoCellAnchor>
  <xdr:twoCellAnchor editAs="oneCell">
    <xdr:from>
      <xdr:col>4</xdr:col>
      <xdr:colOff>266700</xdr:colOff>
      <xdr:row>6</xdr:row>
      <xdr:rowOff>190500</xdr:rowOff>
    </xdr:from>
    <xdr:to>
      <xdr:col>13</xdr:col>
      <xdr:colOff>581942</xdr:colOff>
      <xdr:row>17</xdr:row>
      <xdr:rowOff>76200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2628900"/>
          <a:ext cx="5115842" cy="2352675"/>
        </a:xfrm>
        <a:prstGeom prst="roundRect">
          <a:avLst>
            <a:gd name="adj" fmla="val 4167"/>
          </a:avLst>
        </a:prstGeom>
        <a:solidFill>
          <a:srgbClr val="FFFFFF"/>
        </a:solidFill>
        <a:ln w="76200" cap="sq">
          <a:solidFill>
            <a:srgbClr val="292929"/>
          </a:solidFill>
          <a:miter lim="800000"/>
        </a:ln>
        <a:effectLst>
          <a:reflection blurRad="12700" stA="28000" endPos="28000" dist="5000" dir="5400000" sy="-100000" algn="bl" rotWithShape="0"/>
        </a:effectLst>
        <a:scene3d>
          <a:camera prst="orthographicFront"/>
          <a:lightRig rig="threePt" dir="t">
            <a:rot lat="0" lon="0" rev="2700000"/>
          </a:lightRig>
        </a:scene3d>
        <a:sp3d>
          <a:bevelT h="38100"/>
          <a:contourClr>
            <a:srgbClr val="C0C0C0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13</xdr:row>
      <xdr:rowOff>66675</xdr:rowOff>
    </xdr:from>
    <xdr:to>
      <xdr:col>7</xdr:col>
      <xdr:colOff>190500</xdr:colOff>
      <xdr:row>13</xdr:row>
      <xdr:rowOff>371475</xdr:rowOff>
    </xdr:to>
    <xdr:sp macro="" textlink="">
      <xdr:nvSpPr>
        <xdr:cNvPr id="3" name="TextBox 3"/>
        <xdr:cNvSpPr txBox="1"/>
      </xdr:nvSpPr>
      <xdr:spPr>
        <a:xfrm>
          <a:off x="35337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11</xdr:col>
      <xdr:colOff>38100</xdr:colOff>
      <xdr:row>13</xdr:row>
      <xdr:rowOff>66675</xdr:rowOff>
    </xdr:from>
    <xdr:to>
      <xdr:col>11</xdr:col>
      <xdr:colOff>190500</xdr:colOff>
      <xdr:row>13</xdr:row>
      <xdr:rowOff>371475</xdr:rowOff>
    </xdr:to>
    <xdr:sp macro="" textlink="">
      <xdr:nvSpPr>
        <xdr:cNvPr id="4" name="TextBox 4"/>
        <xdr:cNvSpPr txBox="1"/>
      </xdr:nvSpPr>
      <xdr:spPr>
        <a:xfrm>
          <a:off x="48672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15</xdr:col>
      <xdr:colOff>38100</xdr:colOff>
      <xdr:row>13</xdr:row>
      <xdr:rowOff>66675</xdr:rowOff>
    </xdr:from>
    <xdr:to>
      <xdr:col>15</xdr:col>
      <xdr:colOff>190500</xdr:colOff>
      <xdr:row>13</xdr:row>
      <xdr:rowOff>371475</xdr:rowOff>
    </xdr:to>
    <xdr:sp macro="" textlink="">
      <xdr:nvSpPr>
        <xdr:cNvPr id="5" name="TextBox 5"/>
        <xdr:cNvSpPr txBox="1"/>
      </xdr:nvSpPr>
      <xdr:spPr>
        <a:xfrm>
          <a:off x="62007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 editAs="oneCell">
    <xdr:from>
      <xdr:col>15</xdr:col>
      <xdr:colOff>221770</xdr:colOff>
      <xdr:row>24</xdr:row>
      <xdr:rowOff>38100</xdr:rowOff>
    </xdr:from>
    <xdr:to>
      <xdr:col>18</xdr:col>
      <xdr:colOff>260201</xdr:colOff>
      <xdr:row>25</xdr:row>
      <xdr:rowOff>139564</xdr:rowOff>
    </xdr:to>
    <xdr:pic>
      <xdr:nvPicPr>
        <xdr:cNvPr id="13" name="Picture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8570" y="5114925"/>
          <a:ext cx="1038556" cy="291964"/>
        </a:xfrm>
        <a:prstGeom prst="rect">
          <a:avLst/>
        </a:prstGeom>
      </xdr:spPr>
    </xdr:pic>
    <xdr:clientData/>
  </xdr:twoCellAnchor>
  <xdr:twoCellAnchor>
    <xdr:from>
      <xdr:col>15</xdr:col>
      <xdr:colOff>152400</xdr:colOff>
      <xdr:row>25</xdr:row>
      <xdr:rowOff>57150</xdr:rowOff>
    </xdr:from>
    <xdr:to>
      <xdr:col>19</xdr:col>
      <xdr:colOff>219075</xdr:colOff>
      <xdr:row>27</xdr:row>
      <xdr:rowOff>133350</xdr:rowOff>
    </xdr:to>
    <xdr:sp macro="" textlink="">
      <xdr:nvSpPr>
        <xdr:cNvPr id="14" name="CaixaDeTexto 13"/>
        <xdr:cNvSpPr txBox="1"/>
      </xdr:nvSpPr>
      <xdr:spPr>
        <a:xfrm>
          <a:off x="5029200" y="5324475"/>
          <a:ext cx="1457325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10</xdr:row>
      <xdr:rowOff>266700</xdr:rowOff>
    </xdr:from>
    <xdr:to>
      <xdr:col>2</xdr:col>
      <xdr:colOff>161925</xdr:colOff>
      <xdr:row>12</xdr:row>
      <xdr:rowOff>76200</xdr:rowOff>
    </xdr:to>
    <xdr:sp macro="" textlink="">
      <xdr:nvSpPr>
        <xdr:cNvPr id="3" name="TextBox 14"/>
        <xdr:cNvSpPr txBox="1"/>
      </xdr:nvSpPr>
      <xdr:spPr>
        <a:xfrm>
          <a:off x="1676400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10</xdr:row>
      <xdr:rowOff>257175</xdr:rowOff>
    </xdr:from>
    <xdr:to>
      <xdr:col>3</xdr:col>
      <xdr:colOff>161925</xdr:colOff>
      <xdr:row>12</xdr:row>
      <xdr:rowOff>66675</xdr:rowOff>
    </xdr:to>
    <xdr:sp macro="" textlink="">
      <xdr:nvSpPr>
        <xdr:cNvPr id="4" name="TextBox 15"/>
        <xdr:cNvSpPr txBox="1"/>
      </xdr:nvSpPr>
      <xdr:spPr>
        <a:xfrm>
          <a:off x="2486025" y="2628900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4</xdr:col>
      <xdr:colOff>9525</xdr:colOff>
      <xdr:row>10</xdr:row>
      <xdr:rowOff>266700</xdr:rowOff>
    </xdr:from>
    <xdr:to>
      <xdr:col>4</xdr:col>
      <xdr:colOff>161925</xdr:colOff>
      <xdr:row>12</xdr:row>
      <xdr:rowOff>76200</xdr:rowOff>
    </xdr:to>
    <xdr:sp macro="" textlink="">
      <xdr:nvSpPr>
        <xdr:cNvPr id="5" name="TextBox 16"/>
        <xdr:cNvSpPr txBox="1"/>
      </xdr:nvSpPr>
      <xdr:spPr>
        <a:xfrm>
          <a:off x="3295650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 editAs="oneCell">
    <xdr:from>
      <xdr:col>7</xdr:col>
      <xdr:colOff>650395</xdr:colOff>
      <xdr:row>58</xdr:row>
      <xdr:rowOff>333375</xdr:rowOff>
    </xdr:from>
    <xdr:to>
      <xdr:col>8</xdr:col>
      <xdr:colOff>784076</xdr:colOff>
      <xdr:row>60</xdr:row>
      <xdr:rowOff>25264</xdr:rowOff>
    </xdr:to>
    <xdr:pic>
      <xdr:nvPicPr>
        <xdr:cNvPr id="6" name="Picture 1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3520" y="11849100"/>
          <a:ext cx="1038556" cy="291964"/>
        </a:xfrm>
        <a:prstGeom prst="rect">
          <a:avLst/>
        </a:prstGeom>
      </xdr:spPr>
    </xdr:pic>
    <xdr:clientData/>
  </xdr:twoCellAnchor>
  <xdr:oneCellAnchor>
    <xdr:from>
      <xdr:col>5</xdr:col>
      <xdr:colOff>114300</xdr:colOff>
      <xdr:row>10</xdr:row>
      <xdr:rowOff>219075</xdr:rowOff>
    </xdr:from>
    <xdr:ext cx="894604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4"/>
            <xdr:cNvSpPr txBox="1"/>
          </xdr:nvSpPr>
          <xdr:spPr>
            <a:xfrm>
              <a:off x="3400425" y="2571750"/>
              <a:ext cx="89460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passagem médio</a:t>
              </a:r>
              <a14:m>
                <m:oMath xmlns:m="http://schemas.openxmlformats.org/officeDocument/2006/math">
                  <m:r>
                    <a:rPr lang="en-US" sz="11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/</m:t>
                  </m:r>
                </m:oMath>
              </a14:m>
              <a:r>
                <a:rPr lang="pt-PT" sz="1100"/>
                <a:t>s</a:t>
              </a:r>
            </a:p>
          </xdr:txBody>
        </xdr:sp>
      </mc:Choice>
      <mc:Fallback xmlns="">
        <xdr:sp macro="" textlink="">
          <xdr:nvSpPr>
            <xdr:cNvPr id="13" name="TextBox 4"/>
            <xdr:cNvSpPr txBox="1"/>
          </xdr:nvSpPr>
          <xdr:spPr>
            <a:xfrm>
              <a:off x="3400425" y="2571750"/>
              <a:ext cx="89460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passagem médio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/</a:t>
              </a:r>
              <a:r>
                <a:rPr lang="pt-PT" sz="1100"/>
                <a:t>s</a:t>
              </a:r>
            </a:p>
          </xdr:txBody>
        </xdr:sp>
      </mc:Fallback>
    </mc:AlternateContent>
    <xdr:clientData/>
  </xdr:oneCellAnchor>
  <xdr:oneCellAnchor>
    <xdr:from>
      <xdr:col>6</xdr:col>
      <xdr:colOff>76200</xdr:colOff>
      <xdr:row>10</xdr:row>
      <xdr:rowOff>219075</xdr:rowOff>
    </xdr:from>
    <xdr:ext cx="956544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4"/>
            <xdr:cNvSpPr txBox="1"/>
          </xdr:nvSpPr>
          <xdr:spPr>
            <a:xfrm>
              <a:off x="4457700" y="2571750"/>
              <a:ext cx="95654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movimento médio</a:t>
              </a:r>
              <a14:m>
                <m:oMath xmlns:m="http://schemas.openxmlformats.org/officeDocument/2006/math">
                  <m:r>
                    <a:rPr lang="en-US" sz="11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/</m:t>
                  </m:r>
                </m:oMath>
              </a14:m>
              <a:r>
                <a:rPr lang="pt-PT" sz="1100"/>
                <a:t>s</a:t>
              </a:r>
            </a:p>
          </xdr:txBody>
        </xdr:sp>
      </mc:Choice>
      <mc:Fallback xmlns="">
        <xdr:sp macro="" textlink="">
          <xdr:nvSpPr>
            <xdr:cNvPr id="14" name="TextBox 4"/>
            <xdr:cNvSpPr txBox="1"/>
          </xdr:nvSpPr>
          <xdr:spPr>
            <a:xfrm>
              <a:off x="4457700" y="2571750"/>
              <a:ext cx="95654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movimento médio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/</a:t>
              </a:r>
              <a:r>
                <a:rPr lang="pt-PT" sz="1100"/>
                <a:t>s</a:t>
              </a:r>
            </a:p>
          </xdr:txBody>
        </xdr:sp>
      </mc:Fallback>
    </mc:AlternateContent>
    <xdr:clientData/>
  </xdr:oneCellAnchor>
  <xdr:twoCellAnchor>
    <xdr:from>
      <xdr:col>7</xdr:col>
      <xdr:colOff>590550</xdr:colOff>
      <xdr:row>59</xdr:row>
      <xdr:rowOff>85725</xdr:rowOff>
    </xdr:from>
    <xdr:to>
      <xdr:col>14</xdr:col>
      <xdr:colOff>381000</xdr:colOff>
      <xdr:row>61</xdr:row>
      <xdr:rowOff>171450</xdr:rowOff>
    </xdr:to>
    <xdr:sp macro="" textlink="">
      <xdr:nvSpPr>
        <xdr:cNvPr id="15" name="CaixaDeTexto 14"/>
        <xdr:cNvSpPr txBox="1"/>
      </xdr:nvSpPr>
      <xdr:spPr>
        <a:xfrm>
          <a:off x="6067425" y="11991975"/>
          <a:ext cx="2362200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278920</xdr:colOff>
      <xdr:row>22</xdr:row>
      <xdr:rowOff>123825</xdr:rowOff>
    </xdr:from>
    <xdr:to>
      <xdr:col>10</xdr:col>
      <xdr:colOff>507851</xdr:colOff>
      <xdr:row>24</xdr:row>
      <xdr:rowOff>34789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0620" y="4238625"/>
          <a:ext cx="1038556" cy="291964"/>
        </a:xfrm>
        <a:prstGeom prst="rect">
          <a:avLst/>
        </a:prstGeom>
      </xdr:spPr>
    </xdr:pic>
    <xdr:clientData/>
  </xdr:twoCellAnchor>
  <xdr:twoCellAnchor>
    <xdr:from>
      <xdr:col>9</xdr:col>
      <xdr:colOff>180975</xdr:colOff>
      <xdr:row>23</xdr:row>
      <xdr:rowOff>152400</xdr:rowOff>
    </xdr:from>
    <xdr:to>
      <xdr:col>11</xdr:col>
      <xdr:colOff>47625</xdr:colOff>
      <xdr:row>26</xdr:row>
      <xdr:rowOff>47625</xdr:rowOff>
    </xdr:to>
    <xdr:sp macro="" textlink="">
      <xdr:nvSpPr>
        <xdr:cNvPr id="5" name="CaixaDeTexto 4"/>
        <xdr:cNvSpPr txBox="1"/>
      </xdr:nvSpPr>
      <xdr:spPr>
        <a:xfrm>
          <a:off x="6162675" y="4457700"/>
          <a:ext cx="1485900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  <xdr:twoCellAnchor>
    <xdr:from>
      <xdr:col>0</xdr:col>
      <xdr:colOff>323849</xdr:colOff>
      <xdr:row>6</xdr:row>
      <xdr:rowOff>19050</xdr:rowOff>
    </xdr:from>
    <xdr:to>
      <xdr:col>11</xdr:col>
      <xdr:colOff>9524</xdr:colOff>
      <xdr:row>21</xdr:row>
      <xdr:rowOff>9525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D1:R24"/>
  <sheetViews>
    <sheetView showGridLines="0" showRowColHeaders="0" tabSelected="1" zoomScaleNormal="100" workbookViewId="0"/>
  </sheetViews>
  <sheetFormatPr defaultRowHeight="15" x14ac:dyDescent="0.25"/>
  <cols>
    <col min="1" max="1" width="1.140625" customWidth="1"/>
    <col min="2" max="2" width="4.5703125" customWidth="1"/>
    <col min="3" max="3" width="1.7109375" customWidth="1"/>
    <col min="4" max="4" width="9.140625" customWidth="1"/>
    <col min="6" max="6" width="5.7109375" customWidth="1"/>
    <col min="9" max="9" width="5.7109375" customWidth="1"/>
    <col min="12" max="12" width="5.7109375" customWidth="1"/>
    <col min="15" max="15" width="5.7109375" customWidth="1"/>
    <col min="20" max="20" width="8.7109375" bestFit="1" customWidth="1"/>
  </cols>
  <sheetData>
    <row r="1" spans="4:18" ht="6.75" customHeight="1" x14ac:dyDescent="0.25">
      <c r="Q1" s="1"/>
    </row>
    <row r="2" spans="4:18" ht="46.5" x14ac:dyDescent="0.7">
      <c r="D2" s="2" t="s">
        <v>0</v>
      </c>
      <c r="Q2" s="1"/>
    </row>
    <row r="3" spans="4:18" ht="3" customHeight="1" x14ac:dyDescent="0.25">
      <c r="Q3" s="1"/>
    </row>
    <row r="4" spans="4:18" ht="33.75" customHeight="1" x14ac:dyDescent="0.25">
      <c r="D4" s="46" t="s">
        <v>24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"/>
    </row>
    <row r="5" spans="4:18" ht="33.75" customHeight="1" x14ac:dyDescent="0.25"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3"/>
    </row>
    <row r="6" spans="4:18" ht="68.25" customHeight="1" x14ac:dyDescent="0.35">
      <c r="D6" s="47" t="s">
        <v>25</v>
      </c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4:18" ht="44.25" customHeight="1" x14ac:dyDescent="0.25"/>
    <row r="18" ht="15" customHeight="1" x14ac:dyDescent="0.25"/>
    <row r="19" ht="15" customHeight="1" x14ac:dyDescent="0.25"/>
    <row r="20" ht="15" customHeight="1" x14ac:dyDescent="0.25"/>
    <row r="24" ht="15" customHeight="1" x14ac:dyDescent="0.25"/>
  </sheetData>
  <sheetProtection password="CE36" sheet="1" objects="1" scenarios="1" selectLockedCells="1" selectUnlockedCells="1"/>
  <mergeCells count="2">
    <mergeCell ref="D4:Q5"/>
    <mergeCell ref="D6:Q6"/>
  </mergeCells>
  <printOptions horizontalCentered="1"/>
  <pageMargins left="0.70866141732283472" right="0.70866141732283472" top="0.74803149606299213" bottom="0.55118110236220474" header="0.31496062992125984" footer="0.31496062992125984"/>
  <pageSetup paperSize="9" orientation="landscape" r:id="rId1"/>
  <headerFooter>
    <oddHeader>&amp;CAL 1.2 Forças nos movimentos retilíneos acelerado e uniforme&amp;R&amp;D</oddHeader>
    <oddFooter>&amp;L+ Física : Física A : 11° ano&amp;CPágina &amp;P de &amp;N&amp;RSantillana</oddFooter>
  </headerFooter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B1:T83"/>
  <sheetViews>
    <sheetView showGridLines="0" showRowColHeaders="0" zoomScaleNormal="100" workbookViewId="0">
      <selection activeCell="H9" sqref="H9:K10"/>
    </sheetView>
  </sheetViews>
  <sheetFormatPr defaultRowHeight="15" x14ac:dyDescent="0.25"/>
  <cols>
    <col min="1" max="1" width="2.140625" customWidth="1"/>
    <col min="2" max="2" width="5.28515625" customWidth="1"/>
    <col min="3" max="14" width="5" customWidth="1"/>
    <col min="15" max="15" width="5.7109375" customWidth="1"/>
    <col min="16" max="18" width="5" customWidth="1"/>
    <col min="19" max="19" width="5.85546875" customWidth="1"/>
  </cols>
  <sheetData>
    <row r="1" spans="3:19" ht="3" customHeight="1" x14ac:dyDescent="0.25"/>
    <row r="2" spans="3:19" ht="25.5" customHeight="1" x14ac:dyDescent="0.45">
      <c r="C2" s="4" t="s">
        <v>0</v>
      </c>
    </row>
    <row r="3" spans="3:19" ht="3" customHeight="1" x14ac:dyDescent="0.25"/>
    <row r="4" spans="3:19" ht="21" customHeight="1" x14ac:dyDescent="0.25">
      <c r="C4" s="63" t="s">
        <v>24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</row>
    <row r="5" spans="3:19" ht="11.25" customHeight="1" x14ac:dyDescent="0.35">
      <c r="C5" s="5"/>
      <c r="J5" s="6"/>
      <c r="K5" s="7"/>
    </row>
    <row r="6" spans="3:19" ht="21" x14ac:dyDescent="0.35">
      <c r="C6" s="5" t="s">
        <v>1</v>
      </c>
      <c r="J6" s="6"/>
      <c r="K6" s="7"/>
    </row>
    <row r="7" spans="3:19" ht="7.5" customHeight="1" x14ac:dyDescent="0.35">
      <c r="C7" s="5"/>
      <c r="J7" s="6"/>
      <c r="K7" s="7"/>
    </row>
    <row r="8" spans="3:19" ht="18.75" customHeight="1" x14ac:dyDescent="0.25">
      <c r="H8" s="65" t="s">
        <v>2</v>
      </c>
      <c r="I8" s="66"/>
      <c r="J8" s="66"/>
      <c r="K8" s="66"/>
      <c r="L8" s="66"/>
      <c r="M8" s="66"/>
      <c r="N8" s="66"/>
      <c r="O8" s="66"/>
      <c r="P8" s="66"/>
      <c r="Q8" s="66"/>
      <c r="R8" s="66"/>
      <c r="S8" s="67"/>
    </row>
    <row r="9" spans="3:19" ht="15" customHeight="1" x14ac:dyDescent="0.25">
      <c r="H9" s="64" t="s">
        <v>3</v>
      </c>
      <c r="I9" s="64"/>
      <c r="J9" s="64"/>
      <c r="K9" s="64"/>
      <c r="L9" s="49" t="s">
        <v>4</v>
      </c>
      <c r="M9" s="50"/>
      <c r="N9" s="50"/>
      <c r="O9" s="50"/>
      <c r="P9" s="51"/>
      <c r="Q9" s="51"/>
      <c r="R9" s="51"/>
      <c r="S9" s="52"/>
    </row>
    <row r="10" spans="3:19" x14ac:dyDescent="0.25">
      <c r="H10" s="64"/>
      <c r="I10" s="64"/>
      <c r="J10" s="64"/>
      <c r="K10" s="64"/>
      <c r="L10" s="53"/>
      <c r="M10" s="54"/>
      <c r="N10" s="54"/>
      <c r="O10" s="54"/>
      <c r="P10" s="55"/>
      <c r="Q10" s="55"/>
      <c r="R10" s="55"/>
      <c r="S10" s="56"/>
    </row>
    <row r="11" spans="3:19" ht="30" customHeight="1" x14ac:dyDescent="0.25">
      <c r="C11" s="57" t="s">
        <v>5</v>
      </c>
      <c r="D11" s="57"/>
      <c r="E11" s="57"/>
      <c r="F11" s="58"/>
      <c r="G11" s="58"/>
      <c r="H11" s="59" t="s">
        <v>27</v>
      </c>
      <c r="I11" s="60"/>
      <c r="J11" s="60"/>
      <c r="K11" s="61"/>
      <c r="L11" s="59" t="s">
        <v>26</v>
      </c>
      <c r="M11" s="60"/>
      <c r="N11" s="60"/>
      <c r="O11" s="61"/>
      <c r="P11" s="59" t="s">
        <v>14</v>
      </c>
      <c r="Q11" s="60"/>
      <c r="R11" s="60"/>
      <c r="S11" s="61"/>
    </row>
    <row r="12" spans="3:19" ht="30" customHeight="1" x14ac:dyDescent="0.25">
      <c r="C12" s="57" t="s">
        <v>6</v>
      </c>
      <c r="D12" s="57"/>
      <c r="E12" s="57"/>
      <c r="F12" s="58"/>
      <c r="G12" s="58"/>
      <c r="H12" s="59" t="s">
        <v>13</v>
      </c>
      <c r="I12" s="60"/>
      <c r="J12" s="60"/>
      <c r="K12" s="61"/>
      <c r="L12" s="59" t="s">
        <v>21</v>
      </c>
      <c r="M12" s="60"/>
      <c r="N12" s="60"/>
      <c r="O12" s="61"/>
      <c r="P12" s="59" t="s">
        <v>35</v>
      </c>
      <c r="Q12" s="60"/>
      <c r="R12" s="60"/>
      <c r="S12" s="61"/>
    </row>
    <row r="13" spans="3:19" ht="30" customHeight="1" x14ac:dyDescent="0.25">
      <c r="C13" s="57" t="s">
        <v>7</v>
      </c>
      <c r="D13" s="57"/>
      <c r="E13" s="57"/>
      <c r="F13" s="58"/>
      <c r="G13" s="58"/>
      <c r="H13" s="59" t="s">
        <v>9</v>
      </c>
      <c r="I13" s="60"/>
      <c r="J13" s="60"/>
      <c r="K13" s="61"/>
      <c r="L13" s="59" t="s">
        <v>8</v>
      </c>
      <c r="M13" s="60"/>
      <c r="N13" s="60"/>
      <c r="O13" s="61"/>
      <c r="P13" s="59" t="s">
        <v>8</v>
      </c>
      <c r="Q13" s="60"/>
      <c r="R13" s="60"/>
      <c r="S13" s="61"/>
    </row>
    <row r="14" spans="3:19" ht="30" customHeight="1" x14ac:dyDescent="0.25">
      <c r="C14" s="57" t="s">
        <v>10</v>
      </c>
      <c r="D14" s="57"/>
      <c r="E14" s="57"/>
      <c r="F14" s="58"/>
      <c r="G14" s="58"/>
      <c r="H14" s="59" t="s">
        <v>13</v>
      </c>
      <c r="I14" s="60"/>
      <c r="J14" s="60"/>
      <c r="K14" s="61"/>
      <c r="L14" s="59" t="s">
        <v>22</v>
      </c>
      <c r="M14" s="60"/>
      <c r="N14" s="60"/>
      <c r="O14" s="61"/>
      <c r="P14" s="59" t="s">
        <v>35</v>
      </c>
      <c r="Q14" s="60"/>
      <c r="R14" s="60"/>
      <c r="S14" s="61"/>
    </row>
    <row r="15" spans="3:19" ht="5.25" customHeight="1" x14ac:dyDescent="0.25"/>
    <row r="16" spans="3:19" ht="15" customHeight="1" x14ac:dyDescent="0.25">
      <c r="C16" s="62" t="s">
        <v>11</v>
      </c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</row>
    <row r="17" spans="2:20" ht="11.25" customHeight="1" x14ac:dyDescent="0.25"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</row>
    <row r="18" spans="2:20" x14ac:dyDescent="0.25">
      <c r="C18" s="48" t="s">
        <v>12</v>
      </c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</row>
    <row r="19" spans="2:20" ht="16.5" customHeight="1" x14ac:dyDescent="0.25"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</row>
    <row r="20" spans="2:20" x14ac:dyDescent="0.25">
      <c r="J20" s="8"/>
      <c r="K20" s="9"/>
    </row>
    <row r="21" spans="2:20" x14ac:dyDescent="0.25">
      <c r="J21" s="10"/>
      <c r="K21" s="11"/>
    </row>
    <row r="22" spans="2:20" x14ac:dyDescent="0.25">
      <c r="J22" s="10"/>
      <c r="K22" s="11"/>
    </row>
    <row r="23" spans="2:20" ht="15.75" x14ac:dyDescent="0.3">
      <c r="B23" s="12"/>
      <c r="J23" s="10"/>
      <c r="K23" s="11"/>
    </row>
    <row r="24" spans="2:20" x14ac:dyDescent="0.25">
      <c r="J24" s="10"/>
      <c r="K24" s="11"/>
    </row>
    <row r="25" spans="2:20" ht="15" customHeight="1" x14ac:dyDescent="0.25">
      <c r="J25" s="13"/>
      <c r="K25" s="13"/>
    </row>
    <row r="26" spans="2:20" x14ac:dyDescent="0.25">
      <c r="J26" s="14"/>
      <c r="K26" s="15"/>
    </row>
    <row r="27" spans="2:20" ht="15.75" x14ac:dyDescent="0.3">
      <c r="C27" s="12"/>
      <c r="J27" s="14"/>
      <c r="K27" s="15"/>
    </row>
    <row r="28" spans="2:20" x14ac:dyDescent="0.25">
      <c r="J28" s="14"/>
      <c r="K28" s="15"/>
    </row>
    <row r="29" spans="2:20" x14ac:dyDescent="0.25">
      <c r="J29" s="14"/>
      <c r="K29" s="15"/>
    </row>
    <row r="30" spans="2:20" x14ac:dyDescent="0.25">
      <c r="J30" s="14"/>
      <c r="K30" s="15"/>
    </row>
    <row r="31" spans="2:20" x14ac:dyDescent="0.25">
      <c r="J31" s="14"/>
      <c r="K31" s="15"/>
    </row>
    <row r="32" spans="2:20" x14ac:dyDescent="0.25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8:20" x14ac:dyDescent="0.25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8:20" x14ac:dyDescent="0.25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8:20" x14ac:dyDescent="0.25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8:20" x14ac:dyDescent="0.25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8:20" x14ac:dyDescent="0.25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8:20" x14ac:dyDescent="0.25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8:20" x14ac:dyDescent="0.25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8:20" x14ac:dyDescent="0.25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8:20" x14ac:dyDescent="0.25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8:20" x14ac:dyDescent="0.25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8:20" x14ac:dyDescent="0.25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8:20" x14ac:dyDescent="0.25"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8:20" x14ac:dyDescent="0.25"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8:20" x14ac:dyDescent="0.25"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8:20" x14ac:dyDescent="0.25"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8:20" x14ac:dyDescent="0.25"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8:20" x14ac:dyDescent="0.25"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8:20" x14ac:dyDescent="0.25"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8:20" x14ac:dyDescent="0.25"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8:20" x14ac:dyDescent="0.25"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8:20" x14ac:dyDescent="0.25"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8:20" x14ac:dyDescent="0.25"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8:20" x14ac:dyDescent="0.25"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8:20" x14ac:dyDescent="0.25"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8:20" x14ac:dyDescent="0.25"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8:20" x14ac:dyDescent="0.25"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8:20" x14ac:dyDescent="0.25"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8:20" x14ac:dyDescent="0.25"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8:20" x14ac:dyDescent="0.25"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8:20" x14ac:dyDescent="0.25"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8:20" x14ac:dyDescent="0.25"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8:20" x14ac:dyDescent="0.25"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8:20" x14ac:dyDescent="0.25"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8:20" x14ac:dyDescent="0.25"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8:20" x14ac:dyDescent="0.25"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8:20" x14ac:dyDescent="0.25"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8:20" x14ac:dyDescent="0.25"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8:20" x14ac:dyDescent="0.25"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8:20" x14ac:dyDescent="0.25"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8:20" x14ac:dyDescent="0.25"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8:20" x14ac:dyDescent="0.25"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8:20" x14ac:dyDescent="0.25"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8:20" x14ac:dyDescent="0.25"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8:20" x14ac:dyDescent="0.25"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8:20" x14ac:dyDescent="0.25"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8:20" x14ac:dyDescent="0.25"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8:20" x14ac:dyDescent="0.25"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8:20" x14ac:dyDescent="0.25"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8:20" x14ac:dyDescent="0.25"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8:20" x14ac:dyDescent="0.25"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8:20" x14ac:dyDescent="0.25"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</sheetData>
  <sheetProtection password="CE36" sheet="1" objects="1" scenarios="1" formatCells="0" selectLockedCells="1"/>
  <mergeCells count="22">
    <mergeCell ref="P12:S12"/>
    <mergeCell ref="C4:N4"/>
    <mergeCell ref="H9:K10"/>
    <mergeCell ref="H8:S8"/>
    <mergeCell ref="L11:O11"/>
    <mergeCell ref="P11:S11"/>
    <mergeCell ref="C18:S19"/>
    <mergeCell ref="L9:S10"/>
    <mergeCell ref="C13:G13"/>
    <mergeCell ref="H13:K13"/>
    <mergeCell ref="L13:O13"/>
    <mergeCell ref="P13:S13"/>
    <mergeCell ref="C14:G14"/>
    <mergeCell ref="H14:K14"/>
    <mergeCell ref="L14:O14"/>
    <mergeCell ref="P14:S14"/>
    <mergeCell ref="C11:G11"/>
    <mergeCell ref="H11:K11"/>
    <mergeCell ref="C16:S17"/>
    <mergeCell ref="C12:G12"/>
    <mergeCell ref="H12:K12"/>
    <mergeCell ref="L12:O1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&amp;CAL 1.2 Forças nos movimentos retilíneos acelerado e uniforme&amp;R&amp;D</oddHeader>
    <oddFooter>&amp;L+ Física : Física A : 11° ano&amp;C&amp;A - Página &amp;P de &amp;N&amp;RSantillana</oddFooter>
  </headerFooter>
  <drawing r:id="rId2"/>
  <picture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1:X63"/>
  <sheetViews>
    <sheetView showGridLines="0" showRowColHeaders="0" topLeftCell="A3" zoomScaleNormal="100" workbookViewId="0">
      <selection activeCell="C12" sqref="C12"/>
    </sheetView>
  </sheetViews>
  <sheetFormatPr defaultRowHeight="15" x14ac:dyDescent="0.25"/>
  <cols>
    <col min="1" max="1" width="5.42578125" customWidth="1"/>
    <col min="2" max="2" width="7.42578125" customWidth="1"/>
    <col min="3" max="5" width="12.140625" customWidth="1"/>
    <col min="6" max="7" width="16.42578125" customWidth="1"/>
    <col min="8" max="8" width="13.5703125" customWidth="1"/>
    <col min="9" max="9" width="12.85546875" customWidth="1"/>
    <col min="10" max="10" width="4.5703125" hidden="1" customWidth="1"/>
    <col min="11" max="11" width="14.7109375" hidden="1" customWidth="1"/>
    <col min="12" max="13" width="12.140625" hidden="1" customWidth="1"/>
    <col min="14" max="14" width="12.140625" customWidth="1"/>
    <col min="15" max="15" width="11.42578125" customWidth="1"/>
    <col min="16" max="16" width="5" customWidth="1"/>
    <col min="17" max="17" width="13.28515625" customWidth="1"/>
    <col min="18" max="24" width="5" customWidth="1"/>
  </cols>
  <sheetData>
    <row r="1" spans="2:24" ht="3" customHeight="1" x14ac:dyDescent="0.25"/>
    <row r="2" spans="2:24" ht="28.5" x14ac:dyDescent="0.45">
      <c r="B2" s="4" t="s">
        <v>0</v>
      </c>
    </row>
    <row r="3" spans="2:24" ht="3" customHeight="1" x14ac:dyDescent="0.25"/>
    <row r="4" spans="2:24" ht="15.75" x14ac:dyDescent="0.25">
      <c r="B4" s="16" t="s">
        <v>24</v>
      </c>
      <c r="S4" s="6"/>
      <c r="T4" s="7"/>
      <c r="U4" s="7"/>
      <c r="V4" s="7"/>
      <c r="W4" s="7"/>
      <c r="X4" s="7"/>
    </row>
    <row r="5" spans="2:24" ht="12" customHeight="1" x14ac:dyDescent="0.35">
      <c r="B5" s="5"/>
      <c r="S5" s="6"/>
      <c r="T5" s="7"/>
      <c r="U5" s="7"/>
      <c r="V5" s="7"/>
      <c r="W5" s="7"/>
      <c r="X5" s="7"/>
    </row>
    <row r="6" spans="2:24" ht="21" x14ac:dyDescent="0.35">
      <c r="B6" s="5" t="s">
        <v>1</v>
      </c>
      <c r="S6" s="6"/>
      <c r="T6" s="7"/>
      <c r="U6" s="7"/>
      <c r="V6" s="7"/>
      <c r="W6" s="7"/>
      <c r="X6" s="7"/>
    </row>
    <row r="7" spans="2:24" ht="19.5" customHeight="1" x14ac:dyDescent="0.35">
      <c r="B7" s="5"/>
      <c r="E7" s="17"/>
      <c r="F7" s="17"/>
      <c r="G7" s="18"/>
      <c r="H7" s="22"/>
      <c r="I7" s="31"/>
      <c r="J7" s="18"/>
      <c r="K7" s="19" t="s">
        <v>15</v>
      </c>
    </row>
    <row r="8" spans="2:24" ht="7.5" customHeight="1" x14ac:dyDescent="0.25">
      <c r="E8" s="18"/>
      <c r="F8" s="18"/>
      <c r="G8" s="18"/>
      <c r="H8" s="18"/>
      <c r="I8" s="18"/>
      <c r="J8" s="18"/>
      <c r="K8" s="20" t="s">
        <v>16</v>
      </c>
    </row>
    <row r="9" spans="2:24" ht="30.75" customHeight="1" x14ac:dyDescent="0.25">
      <c r="C9" s="90" t="s">
        <v>17</v>
      </c>
      <c r="D9" s="91"/>
      <c r="E9" s="92"/>
      <c r="F9" s="93" t="s">
        <v>18</v>
      </c>
      <c r="G9" s="94"/>
      <c r="H9" s="95"/>
      <c r="I9" s="21"/>
      <c r="J9" s="34"/>
      <c r="K9" s="21"/>
    </row>
    <row r="10" spans="2:24" ht="44.25" customHeight="1" x14ac:dyDescent="0.25">
      <c r="B10" s="68" t="s">
        <v>32</v>
      </c>
      <c r="C10" s="41" t="s">
        <v>28</v>
      </c>
      <c r="D10" s="32" t="s">
        <v>34</v>
      </c>
      <c r="E10" s="32" t="s">
        <v>33</v>
      </c>
      <c r="F10" s="33" t="s">
        <v>19</v>
      </c>
      <c r="G10" s="33" t="s">
        <v>36</v>
      </c>
      <c r="H10" s="33" t="s">
        <v>37</v>
      </c>
      <c r="I10" s="22"/>
      <c r="J10" s="22"/>
      <c r="K10" s="22"/>
      <c r="L10" s="22"/>
      <c r="M10" s="22"/>
    </row>
    <row r="11" spans="2:24" ht="21.75" customHeight="1" x14ac:dyDescent="0.25">
      <c r="B11" s="69"/>
      <c r="C11" s="32" t="s">
        <v>29</v>
      </c>
      <c r="D11" s="32" t="s">
        <v>30</v>
      </c>
      <c r="E11" s="32" t="s">
        <v>30</v>
      </c>
      <c r="F11" s="70" t="s">
        <v>20</v>
      </c>
      <c r="G11" s="70"/>
      <c r="H11" s="70" t="s">
        <v>31</v>
      </c>
      <c r="I11" s="22"/>
      <c r="J11" s="22"/>
      <c r="K11" s="22"/>
      <c r="L11" s="22"/>
      <c r="M11" s="22"/>
    </row>
    <row r="12" spans="2:24" ht="17.25" customHeight="1" x14ac:dyDescent="0.25">
      <c r="B12" s="40"/>
      <c r="C12" s="23">
        <v>2.0000000000000002E-5</v>
      </c>
      <c r="D12" s="24">
        <v>9.9999999999999995E-7</v>
      </c>
      <c r="E12" s="25">
        <v>1E-4</v>
      </c>
      <c r="F12" s="71"/>
      <c r="G12" s="71"/>
      <c r="H12" s="72"/>
      <c r="I12" s="26"/>
      <c r="J12" s="22"/>
      <c r="K12" s="22"/>
      <c r="L12" s="22" t="s">
        <v>39</v>
      </c>
      <c r="M12" s="22" t="s">
        <v>40</v>
      </c>
    </row>
    <row r="13" spans="2:24" x14ac:dyDescent="0.25">
      <c r="B13" s="76">
        <v>1</v>
      </c>
      <c r="C13" s="83">
        <v>1.24E-3</v>
      </c>
      <c r="D13" s="39">
        <v>9.9950000000000004E-3</v>
      </c>
      <c r="E13" s="42">
        <v>0.61060000000000003</v>
      </c>
      <c r="F13" s="77">
        <f>IFERROR(AVERAGE(D13:D15),"Sem dados!")</f>
        <v>9.9629999999999996E-3</v>
      </c>
      <c r="G13" s="80">
        <f>IFERROR(AVERAGE(E13:E15),"Sem dados!")</f>
        <v>0.59686666666666666</v>
      </c>
      <c r="H13" s="73">
        <f>IFERROR(C$13/F13,"-")</f>
        <v>0.12446050386429791</v>
      </c>
      <c r="I13" s="27"/>
      <c r="J13" s="45">
        <v>1</v>
      </c>
      <c r="K13" s="28"/>
      <c r="L13" s="44">
        <f>IF(G13="Sem dados!","",G13)</f>
        <v>0.59686666666666666</v>
      </c>
      <c r="M13" s="44">
        <f>IF(H13="-","",H13)</f>
        <v>0.12446050386429791</v>
      </c>
      <c r="O13" s="29"/>
    </row>
    <row r="14" spans="2:24" x14ac:dyDescent="0.25">
      <c r="B14" s="76"/>
      <c r="C14" s="84"/>
      <c r="D14" s="39">
        <v>9.8949999999999993E-3</v>
      </c>
      <c r="E14" s="42">
        <v>0.59199999999999997</v>
      </c>
      <c r="F14" s="78"/>
      <c r="G14" s="81"/>
      <c r="H14" s="74"/>
      <c r="I14" s="27"/>
      <c r="J14" s="45">
        <v>2</v>
      </c>
      <c r="K14" s="28"/>
      <c r="L14" s="44">
        <f>IF(G16="Sem dados!","",G16)</f>
        <v>0.90063333333333329</v>
      </c>
      <c r="M14" s="44">
        <f>IF(H16="-","",H16)</f>
        <v>0.18627009163286767</v>
      </c>
      <c r="O14" s="29"/>
    </row>
    <row r="15" spans="2:24" ht="15" customHeight="1" x14ac:dyDescent="0.25">
      <c r="B15" s="76"/>
      <c r="C15" s="84"/>
      <c r="D15" s="39">
        <v>9.9989999999999992E-3</v>
      </c>
      <c r="E15" s="42">
        <v>0.58799999999999997</v>
      </c>
      <c r="F15" s="79"/>
      <c r="G15" s="82"/>
      <c r="H15" s="75"/>
      <c r="I15" s="27"/>
      <c r="J15" s="45">
        <v>3</v>
      </c>
      <c r="K15" s="28"/>
      <c r="L15" s="44">
        <f>IF(G19="Sem dados!","",G19)</f>
        <v>1.1419999999999999</v>
      </c>
      <c r="M15" s="44">
        <f>IF(H19="-","",H19)</f>
        <v>0.22865572561312927</v>
      </c>
      <c r="O15" s="29"/>
    </row>
    <row r="16" spans="2:24" x14ac:dyDescent="0.25">
      <c r="B16" s="76">
        <v>2</v>
      </c>
      <c r="C16" s="84"/>
      <c r="D16" s="39">
        <v>6.6779999999999999E-3</v>
      </c>
      <c r="E16" s="42">
        <v>0.91269999999999996</v>
      </c>
      <c r="F16" s="77">
        <f t="shared" ref="F16:G16" si="0">IFERROR(AVERAGE(D16:D18),"Sem dados!")</f>
        <v>6.6569999999999997E-3</v>
      </c>
      <c r="G16" s="80">
        <f t="shared" si="0"/>
        <v>0.90063333333333329</v>
      </c>
      <c r="H16" s="73">
        <f>IFERROR(C$13/F16,"-")</f>
        <v>0.18627009163286767</v>
      </c>
      <c r="I16" s="27"/>
      <c r="J16" s="45">
        <v>4</v>
      </c>
      <c r="K16" s="28"/>
      <c r="L16" s="44">
        <f>IF(G22="Sem dados!","",G22)</f>
        <v>1.3430666666666664</v>
      </c>
      <c r="M16" s="44">
        <f>IF(H22="-","",H22)</f>
        <v>0.26882497470732764</v>
      </c>
      <c r="O16" s="29"/>
    </row>
    <row r="17" spans="2:15" x14ac:dyDescent="0.25">
      <c r="B17" s="76"/>
      <c r="C17" s="84"/>
      <c r="D17" s="39">
        <v>6.6559999999999996E-3</v>
      </c>
      <c r="E17" s="42">
        <v>0.88480000000000003</v>
      </c>
      <c r="F17" s="78"/>
      <c r="G17" s="81"/>
      <c r="H17" s="74"/>
      <c r="I17" s="27"/>
      <c r="J17" s="45">
        <v>5</v>
      </c>
      <c r="K17" s="28"/>
      <c r="L17" s="44">
        <f>IF(G25="Sem dados!","",G25)</f>
        <v>1.5157333333333334</v>
      </c>
      <c r="M17" s="44">
        <f>IF(H25="-","",H25)</f>
        <v>0.29634350354496941</v>
      </c>
      <c r="O17" s="29"/>
    </row>
    <row r="18" spans="2:15" x14ac:dyDescent="0.25">
      <c r="B18" s="76"/>
      <c r="C18" s="84"/>
      <c r="D18" s="39">
        <v>6.6369999999999997E-3</v>
      </c>
      <c r="E18" s="42">
        <v>0.90439999999999998</v>
      </c>
      <c r="F18" s="79"/>
      <c r="G18" s="82"/>
      <c r="H18" s="75"/>
      <c r="I18" s="27"/>
      <c r="J18" s="45">
        <v>6</v>
      </c>
      <c r="K18" s="28"/>
      <c r="L18" s="44">
        <f>IF(G28="Sem dados!","",G28)</f>
        <v>1.6875333333333333</v>
      </c>
      <c r="M18" s="44">
        <f>IF(H28="-","",H28)</f>
        <v>0.32766669602748177</v>
      </c>
      <c r="O18" s="29"/>
    </row>
    <row r="19" spans="2:15" x14ac:dyDescent="0.25">
      <c r="B19" s="76">
        <v>3</v>
      </c>
      <c r="C19" s="84"/>
      <c r="D19" s="39">
        <v>5.5250000000000004E-3</v>
      </c>
      <c r="E19" s="42">
        <v>1.1259999999999999</v>
      </c>
      <c r="F19" s="77">
        <f t="shared" ref="F19:G19" si="1">IFERROR(AVERAGE(D19:D21),"Sem dados!")</f>
        <v>5.4229999999999999E-3</v>
      </c>
      <c r="G19" s="80">
        <f t="shared" si="1"/>
        <v>1.1419999999999999</v>
      </c>
      <c r="H19" s="73">
        <f t="shared" ref="H19" si="2">IFERROR(C$13/F19,"-")</f>
        <v>0.22865572561312927</v>
      </c>
      <c r="I19" s="27"/>
      <c r="J19" s="45">
        <v>7</v>
      </c>
      <c r="K19" s="28"/>
      <c r="L19" s="44">
        <f>IF(G31="Sem dados!","",G31)</f>
        <v>1.8423666666666667</v>
      </c>
      <c r="M19" s="44">
        <f>IF(H31="-","",H31)</f>
        <v>0.35284074741534666</v>
      </c>
      <c r="O19" s="29"/>
    </row>
    <row r="20" spans="2:15" x14ac:dyDescent="0.25">
      <c r="B20" s="76"/>
      <c r="C20" s="84"/>
      <c r="D20" s="39">
        <v>5.3790000000000001E-3</v>
      </c>
      <c r="E20" s="42">
        <v>1.1363000000000001</v>
      </c>
      <c r="F20" s="78"/>
      <c r="G20" s="81"/>
      <c r="H20" s="74"/>
      <c r="I20" s="27"/>
      <c r="J20" s="45">
        <v>8</v>
      </c>
      <c r="K20" s="28"/>
      <c r="L20" s="44">
        <f>IF(G34="Sem dados!","",G34)</f>
        <v>1.9797333333333331</v>
      </c>
      <c r="M20" s="44">
        <f>IF(H34="-","",H34)</f>
        <v>0.35024950569626212</v>
      </c>
      <c r="O20" s="29"/>
    </row>
    <row r="21" spans="2:15" x14ac:dyDescent="0.25">
      <c r="B21" s="76"/>
      <c r="C21" s="84"/>
      <c r="D21" s="39">
        <v>5.365E-3</v>
      </c>
      <c r="E21" s="42">
        <v>1.1637</v>
      </c>
      <c r="F21" s="79"/>
      <c r="G21" s="82"/>
      <c r="H21" s="75"/>
      <c r="I21" s="27"/>
      <c r="J21" s="45">
        <v>9</v>
      </c>
      <c r="K21" s="28"/>
      <c r="L21" s="44">
        <f>IF(G37="Sem dados!","",G37)</f>
        <v>2.1019999999999999</v>
      </c>
      <c r="M21" s="44">
        <f>IF(H37="-","",H37)</f>
        <v>0.34926298000187772</v>
      </c>
      <c r="O21" s="29"/>
    </row>
    <row r="22" spans="2:15" x14ac:dyDescent="0.25">
      <c r="B22" s="76">
        <v>4</v>
      </c>
      <c r="C22" s="84"/>
      <c r="D22" s="39">
        <v>4.5989999999999998E-3</v>
      </c>
      <c r="E22" s="42">
        <v>1.3557999999999999</v>
      </c>
      <c r="F22" s="77">
        <f t="shared" ref="F22:G22" si="3">IFERROR(AVERAGE(D22:D24),"Sem dados!")</f>
        <v>4.6126666666666668E-3</v>
      </c>
      <c r="G22" s="80">
        <f t="shared" si="3"/>
        <v>1.3430666666666664</v>
      </c>
      <c r="H22" s="73">
        <f t="shared" ref="H22" si="4">IFERROR(C$13/F22,"-")</f>
        <v>0.26882497470732764</v>
      </c>
      <c r="I22" s="27"/>
      <c r="J22" s="45">
        <v>10</v>
      </c>
      <c r="K22" s="28"/>
      <c r="L22" s="44">
        <f>IF(G40="Sem dados!","",G40)</f>
        <v>2.2499000000000002</v>
      </c>
      <c r="M22" s="44">
        <f>IF(H40="-","",H40)</f>
        <v>0.34965692264310555</v>
      </c>
      <c r="O22" s="29"/>
    </row>
    <row r="23" spans="2:15" x14ac:dyDescent="0.25">
      <c r="B23" s="76"/>
      <c r="C23" s="84"/>
      <c r="D23" s="39">
        <v>4.6179999999999997E-3</v>
      </c>
      <c r="E23" s="42">
        <v>1.3368</v>
      </c>
      <c r="F23" s="78"/>
      <c r="G23" s="81"/>
      <c r="H23" s="74"/>
      <c r="I23" s="27"/>
      <c r="J23" s="45">
        <v>11</v>
      </c>
      <c r="K23" s="28"/>
      <c r="L23" s="44">
        <f>IF(G43="Sem dados!","",G43)</f>
        <v>2.3928333333333334</v>
      </c>
      <c r="M23" s="44">
        <f>IF(H43="-","",H43)</f>
        <v>0.34811903425042107</v>
      </c>
    </row>
    <row r="24" spans="2:15" x14ac:dyDescent="0.25">
      <c r="B24" s="76"/>
      <c r="C24" s="84"/>
      <c r="D24" s="39">
        <v>4.6210000000000001E-3</v>
      </c>
      <c r="E24" s="42">
        <v>1.3366</v>
      </c>
      <c r="F24" s="79"/>
      <c r="G24" s="82"/>
      <c r="H24" s="75"/>
      <c r="I24" s="27"/>
      <c r="J24" s="45">
        <v>12</v>
      </c>
      <c r="K24" s="28"/>
      <c r="L24" s="44">
        <f>IF(G46="Sem dados!","",G46)</f>
        <v>2.5457333333333332</v>
      </c>
      <c r="M24" s="44">
        <f>IF(H46="-","",H46)</f>
        <v>0.3458534771290443</v>
      </c>
    </row>
    <row r="25" spans="2:15" x14ac:dyDescent="0.25">
      <c r="B25" s="76">
        <v>5</v>
      </c>
      <c r="C25" s="84"/>
      <c r="D25" s="39">
        <v>4.1139999999999996E-3</v>
      </c>
      <c r="E25" s="42">
        <v>1.5083</v>
      </c>
      <c r="F25" s="77">
        <f t="shared" ref="F25:G25" si="5">IFERROR(AVERAGE(D25:D27),"Sem dados!")</f>
        <v>4.1843333333333324E-3</v>
      </c>
      <c r="G25" s="80">
        <f t="shared" si="5"/>
        <v>1.5157333333333334</v>
      </c>
      <c r="H25" s="73">
        <f t="shared" ref="H25" si="6">IFERROR(C$13/F25,"-")</f>
        <v>0.29634350354496941</v>
      </c>
      <c r="I25" s="27"/>
      <c r="J25" s="45">
        <v>13</v>
      </c>
      <c r="K25" s="28"/>
      <c r="L25" s="44" t="str">
        <f>IF(G49="Sem dados!","",G49)</f>
        <v/>
      </c>
      <c r="M25" s="44" t="str">
        <f>IF(H49="-","",H49)</f>
        <v/>
      </c>
    </row>
    <row r="26" spans="2:15" x14ac:dyDescent="0.25">
      <c r="B26" s="76"/>
      <c r="C26" s="84"/>
      <c r="D26" s="39">
        <v>4.2249999999999996E-3</v>
      </c>
      <c r="E26" s="42">
        <v>1.5129999999999999</v>
      </c>
      <c r="F26" s="78"/>
      <c r="G26" s="81"/>
      <c r="H26" s="74"/>
      <c r="I26" s="27"/>
      <c r="J26" s="45">
        <v>14</v>
      </c>
      <c r="K26" s="28"/>
      <c r="L26" s="44" t="str">
        <f>IF(G52="Sem dados!","",G52)</f>
        <v/>
      </c>
      <c r="M26" s="44" t="str">
        <f>IF(H52="-","",H52)</f>
        <v/>
      </c>
    </row>
    <row r="27" spans="2:15" x14ac:dyDescent="0.25">
      <c r="B27" s="76"/>
      <c r="C27" s="84"/>
      <c r="D27" s="39">
        <v>4.2139999999999999E-3</v>
      </c>
      <c r="E27" s="42">
        <v>1.5259</v>
      </c>
      <c r="F27" s="79"/>
      <c r="G27" s="82"/>
      <c r="H27" s="75"/>
      <c r="I27" s="27"/>
      <c r="J27" s="45">
        <v>15</v>
      </c>
      <c r="K27" s="28"/>
      <c r="L27" s="44" t="str">
        <f>IF(G55="Sem dados!","",G55)</f>
        <v/>
      </c>
      <c r="M27" s="44" t="str">
        <f>IF(H55="-","",H55)</f>
        <v/>
      </c>
    </row>
    <row r="28" spans="2:15" x14ac:dyDescent="0.25">
      <c r="B28" s="76">
        <v>6</v>
      </c>
      <c r="C28" s="84"/>
      <c r="D28" s="39">
        <v>3.8119999999999999E-3</v>
      </c>
      <c r="E28" s="42">
        <v>1.6675</v>
      </c>
      <c r="F28" s="77">
        <f t="shared" ref="F28:G28" si="7">IFERROR(AVERAGE(D28:D30),"Sem dados!")</f>
        <v>3.7843333333333327E-3</v>
      </c>
      <c r="G28" s="80">
        <f t="shared" si="7"/>
        <v>1.6875333333333333</v>
      </c>
      <c r="H28" s="73">
        <f t="shared" ref="H28" si="8">IFERROR(C$13/F28,"-")</f>
        <v>0.32766669602748177</v>
      </c>
      <c r="I28" s="27"/>
      <c r="J28" s="28"/>
      <c r="K28" s="28"/>
      <c r="L28" s="44"/>
      <c r="M28" s="43"/>
    </row>
    <row r="29" spans="2:15" x14ac:dyDescent="0.25">
      <c r="B29" s="76"/>
      <c r="C29" s="84"/>
      <c r="D29" s="39">
        <v>3.7499999999999999E-3</v>
      </c>
      <c r="E29" s="42">
        <v>1.7183999999999999</v>
      </c>
      <c r="F29" s="78"/>
      <c r="G29" s="81"/>
      <c r="H29" s="74"/>
      <c r="I29" s="27"/>
      <c r="J29" s="28"/>
      <c r="K29" s="28"/>
      <c r="L29" s="44"/>
      <c r="M29" s="43"/>
    </row>
    <row r="30" spans="2:15" x14ac:dyDescent="0.25">
      <c r="B30" s="76"/>
      <c r="C30" s="84"/>
      <c r="D30" s="39">
        <v>3.7910000000000001E-3</v>
      </c>
      <c r="E30" s="42">
        <v>1.6767000000000001</v>
      </c>
      <c r="F30" s="79"/>
      <c r="G30" s="82"/>
      <c r="H30" s="75"/>
      <c r="I30" s="27"/>
      <c r="J30" s="28"/>
      <c r="K30" s="28"/>
      <c r="L30" s="44"/>
      <c r="M30" s="43"/>
    </row>
    <row r="31" spans="2:15" x14ac:dyDescent="0.25">
      <c r="B31" s="76">
        <v>7</v>
      </c>
      <c r="C31" s="84"/>
      <c r="D31" s="39">
        <v>3.5149999999999999E-3</v>
      </c>
      <c r="E31" s="42">
        <v>1.8324</v>
      </c>
      <c r="F31" s="77">
        <f t="shared" ref="F31:G31" si="9">IFERROR(AVERAGE(D31:D33),"Sem dados!")</f>
        <v>3.5143333333333333E-3</v>
      </c>
      <c r="G31" s="80">
        <f t="shared" si="9"/>
        <v>1.8423666666666667</v>
      </c>
      <c r="H31" s="73">
        <f t="shared" ref="H31" si="10">IFERROR(C$13/F31,"-")</f>
        <v>0.35284074741534666</v>
      </c>
      <c r="I31" s="27"/>
      <c r="J31" s="28"/>
      <c r="K31" s="28"/>
      <c r="L31" s="44"/>
      <c r="M31" s="43"/>
    </row>
    <row r="32" spans="2:15" x14ac:dyDescent="0.25">
      <c r="B32" s="76"/>
      <c r="C32" s="84"/>
      <c r="D32" s="39">
        <v>3.5049999999999999E-3</v>
      </c>
      <c r="E32" s="42">
        <v>1.8905000000000001</v>
      </c>
      <c r="F32" s="78"/>
      <c r="G32" s="81"/>
      <c r="H32" s="74"/>
      <c r="I32" s="27"/>
      <c r="J32" s="28"/>
      <c r="K32" s="28"/>
      <c r="L32" s="44"/>
      <c r="M32" s="43"/>
    </row>
    <row r="33" spans="2:13" x14ac:dyDescent="0.25">
      <c r="B33" s="76"/>
      <c r="C33" s="84"/>
      <c r="D33" s="39">
        <v>3.5230000000000001E-3</v>
      </c>
      <c r="E33" s="42">
        <v>1.8042</v>
      </c>
      <c r="F33" s="79"/>
      <c r="G33" s="82"/>
      <c r="H33" s="75"/>
      <c r="I33" s="27"/>
      <c r="J33" s="28"/>
      <c r="K33" s="28"/>
      <c r="L33" s="44"/>
      <c r="M33" s="43"/>
    </row>
    <row r="34" spans="2:13" x14ac:dyDescent="0.25">
      <c r="B34" s="76">
        <v>8</v>
      </c>
      <c r="C34" s="84"/>
      <c r="D34" s="39">
        <v>3.545E-3</v>
      </c>
      <c r="E34" s="42">
        <v>1.9898</v>
      </c>
      <c r="F34" s="77">
        <f t="shared" ref="F34:G34" si="11">IFERROR(AVERAGE(D34:D36),"Sem dados!")</f>
        <v>3.5403333333333333E-3</v>
      </c>
      <c r="G34" s="80">
        <f t="shared" si="11"/>
        <v>1.9797333333333331</v>
      </c>
      <c r="H34" s="86">
        <f t="shared" ref="H34" si="12">IFERROR(C$13/F34,"-")</f>
        <v>0.35024950569626212</v>
      </c>
      <c r="I34" s="27"/>
      <c r="J34" s="28"/>
      <c r="K34" s="28"/>
      <c r="L34" s="44"/>
      <c r="M34" s="43"/>
    </row>
    <row r="35" spans="2:13" x14ac:dyDescent="0.25">
      <c r="B35" s="76"/>
      <c r="C35" s="84"/>
      <c r="D35" s="39">
        <v>3.5430000000000001E-3</v>
      </c>
      <c r="E35" s="42">
        <v>1.9879</v>
      </c>
      <c r="F35" s="78"/>
      <c r="G35" s="81"/>
      <c r="H35" s="86"/>
      <c r="I35" s="27"/>
      <c r="J35" s="28"/>
      <c r="K35" s="28"/>
      <c r="L35" s="44"/>
      <c r="M35" s="43"/>
    </row>
    <row r="36" spans="2:13" x14ac:dyDescent="0.25">
      <c r="B36" s="76"/>
      <c r="C36" s="84"/>
      <c r="D36" s="39">
        <v>3.5330000000000001E-3</v>
      </c>
      <c r="E36" s="42">
        <v>1.9615</v>
      </c>
      <c r="F36" s="79"/>
      <c r="G36" s="82"/>
      <c r="H36" s="86"/>
      <c r="I36" s="27"/>
      <c r="J36" s="28"/>
      <c r="K36" s="28"/>
      <c r="L36" s="44"/>
      <c r="M36" s="43"/>
    </row>
    <row r="37" spans="2:13" x14ac:dyDescent="0.25">
      <c r="B37" s="76">
        <v>9</v>
      </c>
      <c r="C37" s="84"/>
      <c r="D37" s="39">
        <v>3.555E-3</v>
      </c>
      <c r="E37" s="42">
        <v>2.0960999999999999</v>
      </c>
      <c r="F37" s="77">
        <f t="shared" ref="F37:G37" si="13">IFERROR(AVERAGE(D37:D39),"Sem dados!")</f>
        <v>3.5503333333333337E-3</v>
      </c>
      <c r="G37" s="80">
        <f t="shared" si="13"/>
        <v>2.1019999999999999</v>
      </c>
      <c r="H37" s="86">
        <f t="shared" ref="H37" si="14">IFERROR(C$13/F37,"-")</f>
        <v>0.34926298000187772</v>
      </c>
      <c r="I37" s="27"/>
      <c r="J37" s="28"/>
      <c r="K37" s="28"/>
      <c r="L37" s="44"/>
      <c r="M37" s="43"/>
    </row>
    <row r="38" spans="2:13" x14ac:dyDescent="0.25">
      <c r="B38" s="76"/>
      <c r="C38" s="84"/>
      <c r="D38" s="39">
        <v>3.5530000000000002E-3</v>
      </c>
      <c r="E38" s="42">
        <v>2.1185999999999998</v>
      </c>
      <c r="F38" s="78"/>
      <c r="G38" s="81"/>
      <c r="H38" s="86"/>
      <c r="I38" s="27"/>
      <c r="J38" s="28"/>
      <c r="K38" s="28"/>
      <c r="L38" s="44"/>
      <c r="M38" s="43"/>
    </row>
    <row r="39" spans="2:13" x14ac:dyDescent="0.25">
      <c r="B39" s="76"/>
      <c r="C39" s="84"/>
      <c r="D39" s="39">
        <v>3.5430000000000001E-3</v>
      </c>
      <c r="E39" s="42">
        <v>2.0912999999999999</v>
      </c>
      <c r="F39" s="79"/>
      <c r="G39" s="82"/>
      <c r="H39" s="86"/>
      <c r="I39" s="27"/>
      <c r="J39" s="28"/>
      <c r="K39" s="28"/>
      <c r="L39" s="44"/>
      <c r="M39" s="43"/>
    </row>
    <row r="40" spans="2:13" x14ac:dyDescent="0.25">
      <c r="B40" s="87">
        <v>10</v>
      </c>
      <c r="C40" s="84"/>
      <c r="D40" s="39">
        <v>3.5490000000000001E-3</v>
      </c>
      <c r="E40" s="42">
        <v>2.2553000000000001</v>
      </c>
      <c r="F40" s="77">
        <f t="shared" ref="F40:G40" si="15">IFERROR(AVERAGE(D40:D42),"Sem dados!")</f>
        <v>3.5463333333333336E-3</v>
      </c>
      <c r="G40" s="80">
        <f t="shared" si="15"/>
        <v>2.2499000000000002</v>
      </c>
      <c r="H40" s="86">
        <f t="shared" ref="H40" si="16">IFERROR(C$13/F40,"-")</f>
        <v>0.34965692264310555</v>
      </c>
      <c r="I40" s="27"/>
      <c r="J40" s="27"/>
      <c r="K40" s="27"/>
      <c r="L40" s="44"/>
      <c r="M40" s="43"/>
    </row>
    <row r="41" spans="2:13" x14ac:dyDescent="0.25">
      <c r="B41" s="88"/>
      <c r="C41" s="84"/>
      <c r="D41" s="39">
        <v>3.5509999999999999E-3</v>
      </c>
      <c r="E41" s="42">
        <v>2.2543000000000002</v>
      </c>
      <c r="F41" s="78"/>
      <c r="G41" s="81"/>
      <c r="H41" s="86"/>
      <c r="I41" s="27"/>
      <c r="J41" s="27"/>
      <c r="K41" s="27"/>
      <c r="L41" s="44"/>
      <c r="M41" s="43"/>
    </row>
    <row r="42" spans="2:13" x14ac:dyDescent="0.25">
      <c r="B42" s="89"/>
      <c r="C42" s="84"/>
      <c r="D42" s="39">
        <v>3.539E-3</v>
      </c>
      <c r="E42" s="42">
        <v>2.2401</v>
      </c>
      <c r="F42" s="79"/>
      <c r="G42" s="82"/>
      <c r="H42" s="86"/>
      <c r="I42" s="27"/>
      <c r="J42" s="27"/>
      <c r="K42" s="27"/>
      <c r="L42" s="44"/>
      <c r="M42" s="43"/>
    </row>
    <row r="43" spans="2:13" x14ac:dyDescent="0.25">
      <c r="B43" s="87">
        <v>11</v>
      </c>
      <c r="C43" s="84"/>
      <c r="D43" s="39">
        <v>3.5620000000000001E-3</v>
      </c>
      <c r="E43" s="42">
        <v>2.4051999999999998</v>
      </c>
      <c r="F43" s="77">
        <f t="shared" ref="F43:G43" si="17">IFERROR(AVERAGE(D43:D45),"Sem dados!")</f>
        <v>3.5620000000000005E-3</v>
      </c>
      <c r="G43" s="80">
        <f t="shared" si="17"/>
        <v>2.3928333333333334</v>
      </c>
      <c r="H43" s="86">
        <f t="shared" ref="H43" si="18">IFERROR(C$13/F43,"-")</f>
        <v>0.34811903425042107</v>
      </c>
      <c r="I43" s="27"/>
      <c r="J43" s="27"/>
      <c r="K43" s="27"/>
      <c r="L43" s="44"/>
      <c r="M43" s="43"/>
    </row>
    <row r="44" spans="2:13" x14ac:dyDescent="0.25">
      <c r="B44" s="88"/>
      <c r="C44" s="84"/>
      <c r="D44" s="39">
        <v>3.5630000000000002E-3</v>
      </c>
      <c r="E44" s="42">
        <v>2.3767999999999998</v>
      </c>
      <c r="F44" s="78"/>
      <c r="G44" s="81"/>
      <c r="H44" s="86"/>
      <c r="I44" s="27"/>
      <c r="J44" s="27"/>
      <c r="K44" s="27"/>
      <c r="L44" s="28"/>
      <c r="M44" s="27"/>
    </row>
    <row r="45" spans="2:13" x14ac:dyDescent="0.25">
      <c r="B45" s="89"/>
      <c r="C45" s="84"/>
      <c r="D45" s="39">
        <v>3.5609999999999999E-3</v>
      </c>
      <c r="E45" s="42">
        <v>2.3965000000000001</v>
      </c>
      <c r="F45" s="79"/>
      <c r="G45" s="82"/>
      <c r="H45" s="86"/>
      <c r="I45" s="27"/>
      <c r="J45" s="27"/>
      <c r="K45" s="27"/>
      <c r="L45" s="28"/>
      <c r="M45" s="27"/>
    </row>
    <row r="46" spans="2:13" x14ac:dyDescent="0.25">
      <c r="B46" s="76">
        <v>12</v>
      </c>
      <c r="C46" s="84"/>
      <c r="D46" s="39">
        <v>3.5820000000000001E-3</v>
      </c>
      <c r="E46" s="42">
        <v>2.5541</v>
      </c>
      <c r="F46" s="77">
        <f t="shared" ref="F46:G46" si="19">IFERROR(AVERAGE(D46:D48),"Sem dados!")</f>
        <v>3.5853333333333332E-3</v>
      </c>
      <c r="G46" s="80">
        <f t="shared" si="19"/>
        <v>2.5457333333333332</v>
      </c>
      <c r="H46" s="86">
        <f t="shared" ref="H46" si="20">IFERROR(C$13/F46,"-")</f>
        <v>0.3458534771290443</v>
      </c>
      <c r="I46" s="27"/>
      <c r="J46" s="27"/>
      <c r="K46" s="27"/>
      <c r="L46" s="28"/>
      <c r="M46" s="27"/>
    </row>
    <row r="47" spans="2:13" x14ac:dyDescent="0.25">
      <c r="B47" s="76"/>
      <c r="C47" s="84"/>
      <c r="D47" s="39">
        <v>3.5750000000000001E-3</v>
      </c>
      <c r="E47" s="42">
        <v>2.5396999999999998</v>
      </c>
      <c r="F47" s="78"/>
      <c r="G47" s="81"/>
      <c r="H47" s="86"/>
      <c r="I47" s="27"/>
      <c r="J47" s="27"/>
      <c r="K47" s="27"/>
      <c r="L47" s="28"/>
      <c r="M47" s="27"/>
    </row>
    <row r="48" spans="2:13" x14ac:dyDescent="0.25">
      <c r="B48" s="76"/>
      <c r="C48" s="84"/>
      <c r="D48" s="39">
        <v>3.5990000000000002E-3</v>
      </c>
      <c r="E48" s="42">
        <v>2.5434000000000001</v>
      </c>
      <c r="F48" s="79"/>
      <c r="G48" s="82"/>
      <c r="H48" s="86"/>
      <c r="I48" s="27"/>
      <c r="J48" s="27"/>
      <c r="K48" s="27"/>
      <c r="L48" s="28"/>
      <c r="M48" s="27"/>
    </row>
    <row r="49" spans="2:13" x14ac:dyDescent="0.25">
      <c r="B49" s="87">
        <v>13</v>
      </c>
      <c r="C49" s="84"/>
      <c r="D49" s="39"/>
      <c r="E49" s="38"/>
      <c r="F49" s="77" t="str">
        <f t="shared" ref="F49:G49" si="21">IFERROR(AVERAGE(D49:D51),"Sem dados!")</f>
        <v>Sem dados!</v>
      </c>
      <c r="G49" s="80" t="str">
        <f t="shared" si="21"/>
        <v>Sem dados!</v>
      </c>
      <c r="H49" s="86" t="str">
        <f t="shared" ref="H49" si="22">IFERROR(C$13/F49,"-")</f>
        <v>-</v>
      </c>
      <c r="I49" s="27"/>
      <c r="J49" s="27"/>
      <c r="K49" s="27"/>
      <c r="L49" s="27"/>
      <c r="M49" s="27"/>
    </row>
    <row r="50" spans="2:13" x14ac:dyDescent="0.25">
      <c r="B50" s="88"/>
      <c r="C50" s="84"/>
      <c r="D50" s="39"/>
      <c r="E50" s="38"/>
      <c r="F50" s="78"/>
      <c r="G50" s="81"/>
      <c r="H50" s="86"/>
      <c r="I50" s="27"/>
      <c r="J50" s="27"/>
      <c r="K50" s="27"/>
      <c r="L50" s="27"/>
      <c r="M50" s="27"/>
    </row>
    <row r="51" spans="2:13" x14ac:dyDescent="0.25">
      <c r="B51" s="89"/>
      <c r="C51" s="84"/>
      <c r="D51" s="39"/>
      <c r="E51" s="38"/>
      <c r="F51" s="79"/>
      <c r="G51" s="82"/>
      <c r="H51" s="86"/>
      <c r="I51" s="27"/>
      <c r="J51" s="27"/>
      <c r="K51" s="27"/>
      <c r="L51" s="27"/>
      <c r="M51" s="27"/>
    </row>
    <row r="52" spans="2:13" x14ac:dyDescent="0.25">
      <c r="B52" s="87">
        <v>14</v>
      </c>
      <c r="C52" s="84"/>
      <c r="D52" s="39"/>
      <c r="E52" s="38"/>
      <c r="F52" s="77" t="str">
        <f t="shared" ref="F52:G52" si="23">IFERROR(AVERAGE(D52:D54),"Sem dados!")</f>
        <v>Sem dados!</v>
      </c>
      <c r="G52" s="80" t="str">
        <f t="shared" si="23"/>
        <v>Sem dados!</v>
      </c>
      <c r="H52" s="86" t="str">
        <f t="shared" ref="H52" si="24">IFERROR(C$13/F52,"-")</f>
        <v>-</v>
      </c>
      <c r="I52" s="27"/>
      <c r="J52" s="27"/>
      <c r="K52" s="27"/>
      <c r="L52" s="27"/>
      <c r="M52" s="27"/>
    </row>
    <row r="53" spans="2:13" x14ac:dyDescent="0.25">
      <c r="B53" s="88"/>
      <c r="C53" s="84"/>
      <c r="D53" s="39"/>
      <c r="E53" s="38"/>
      <c r="F53" s="78"/>
      <c r="G53" s="81"/>
      <c r="H53" s="86"/>
      <c r="I53" s="27"/>
      <c r="J53" s="27"/>
      <c r="K53" s="27"/>
      <c r="L53" s="27"/>
      <c r="M53" s="27"/>
    </row>
    <row r="54" spans="2:13" x14ac:dyDescent="0.25">
      <c r="B54" s="89"/>
      <c r="C54" s="84"/>
      <c r="D54" s="39"/>
      <c r="E54" s="38"/>
      <c r="F54" s="79"/>
      <c r="G54" s="82"/>
      <c r="H54" s="86"/>
      <c r="I54" s="27"/>
      <c r="J54" s="27"/>
      <c r="K54" s="27"/>
      <c r="L54" s="27"/>
      <c r="M54" s="27"/>
    </row>
    <row r="55" spans="2:13" x14ac:dyDescent="0.25">
      <c r="B55" s="76">
        <v>15</v>
      </c>
      <c r="C55" s="84"/>
      <c r="D55" s="39"/>
      <c r="E55" s="38"/>
      <c r="F55" s="77" t="str">
        <f t="shared" ref="F55:G55" si="25">IFERROR(AVERAGE(D55:D57),"Sem dados!")</f>
        <v>Sem dados!</v>
      </c>
      <c r="G55" s="80" t="str">
        <f t="shared" si="25"/>
        <v>Sem dados!</v>
      </c>
      <c r="H55" s="86" t="str">
        <f t="shared" ref="H55" si="26">IFERROR(C$13/F55,"-")</f>
        <v>-</v>
      </c>
      <c r="I55" s="27"/>
      <c r="J55" s="28"/>
      <c r="K55" s="28"/>
      <c r="L55" s="28"/>
      <c r="M55" s="28"/>
    </row>
    <row r="56" spans="2:13" x14ac:dyDescent="0.25">
      <c r="B56" s="76"/>
      <c r="C56" s="84"/>
      <c r="D56" s="39"/>
      <c r="E56" s="38"/>
      <c r="F56" s="78"/>
      <c r="G56" s="81"/>
      <c r="H56" s="86"/>
      <c r="I56" s="27"/>
      <c r="J56" s="28"/>
      <c r="K56" s="28"/>
      <c r="L56" s="28"/>
      <c r="M56" s="28"/>
    </row>
    <row r="57" spans="2:13" x14ac:dyDescent="0.25">
      <c r="B57" s="76"/>
      <c r="C57" s="85"/>
      <c r="D57" s="39"/>
      <c r="E57" s="38"/>
      <c r="F57" s="79"/>
      <c r="G57" s="82"/>
      <c r="H57" s="86"/>
      <c r="I57" s="27"/>
      <c r="J57" s="28"/>
      <c r="K57" s="28"/>
      <c r="L57" s="28"/>
      <c r="M57" s="28"/>
    </row>
    <row r="58" spans="2:13" ht="6" customHeight="1" x14ac:dyDescent="0.25">
      <c r="M58" s="22"/>
    </row>
    <row r="59" spans="2:13" ht="32.25" customHeight="1" x14ac:dyDescent="0.25">
      <c r="B59" s="62" t="s">
        <v>38</v>
      </c>
      <c r="C59" s="62"/>
      <c r="D59" s="62"/>
      <c r="E59" s="62"/>
      <c r="F59" s="62"/>
      <c r="G59" s="62"/>
      <c r="H59" s="62"/>
      <c r="I59" s="37"/>
      <c r="J59" s="30"/>
      <c r="K59" s="30"/>
      <c r="M59" s="22"/>
    </row>
    <row r="60" spans="2:13" x14ac:dyDescent="0.25">
      <c r="C60" s="30"/>
      <c r="D60" s="30"/>
      <c r="I60" s="30"/>
      <c r="J60" s="30"/>
      <c r="K60" s="30"/>
      <c r="M60" s="22"/>
    </row>
    <row r="61" spans="2:13" x14ac:dyDescent="0.25">
      <c r="M61" s="22"/>
    </row>
    <row r="62" spans="2:13" x14ac:dyDescent="0.25">
      <c r="M62" s="22"/>
    </row>
    <row r="63" spans="2:13" x14ac:dyDescent="0.25">
      <c r="M63" s="7"/>
    </row>
  </sheetData>
  <sheetProtection password="CE36" sheet="1" objects="1" scenarios="1" formatCells="0" selectLockedCells="1"/>
  <mergeCells count="68">
    <mergeCell ref="C9:E9"/>
    <mergeCell ref="F9:H9"/>
    <mergeCell ref="B59:H59"/>
    <mergeCell ref="B55:B57"/>
    <mergeCell ref="F55:F57"/>
    <mergeCell ref="G55:G57"/>
    <mergeCell ref="H55:H57"/>
    <mergeCell ref="B52:B54"/>
    <mergeCell ref="F52:F54"/>
    <mergeCell ref="G52:G54"/>
    <mergeCell ref="H52:H54"/>
    <mergeCell ref="B49:B51"/>
    <mergeCell ref="F49:F51"/>
    <mergeCell ref="G49:G51"/>
    <mergeCell ref="H49:H51"/>
    <mergeCell ref="B46:B48"/>
    <mergeCell ref="F46:F48"/>
    <mergeCell ref="G46:G48"/>
    <mergeCell ref="H46:H48"/>
    <mergeCell ref="B43:B45"/>
    <mergeCell ref="F43:F45"/>
    <mergeCell ref="G43:G45"/>
    <mergeCell ref="H43:H45"/>
    <mergeCell ref="B40:B42"/>
    <mergeCell ref="F40:F42"/>
    <mergeCell ref="G40:G42"/>
    <mergeCell ref="H40:H42"/>
    <mergeCell ref="B37:B39"/>
    <mergeCell ref="F37:F39"/>
    <mergeCell ref="G37:G39"/>
    <mergeCell ref="H37:H39"/>
    <mergeCell ref="B34:B36"/>
    <mergeCell ref="F34:F36"/>
    <mergeCell ref="G34:G36"/>
    <mergeCell ref="H34:H36"/>
    <mergeCell ref="B31:B33"/>
    <mergeCell ref="F31:F33"/>
    <mergeCell ref="G31:G33"/>
    <mergeCell ref="H31:H33"/>
    <mergeCell ref="B28:B30"/>
    <mergeCell ref="F28:F30"/>
    <mergeCell ref="G28:G30"/>
    <mergeCell ref="H28:H30"/>
    <mergeCell ref="B25:B27"/>
    <mergeCell ref="F25:F27"/>
    <mergeCell ref="G25:G27"/>
    <mergeCell ref="H25:H27"/>
    <mergeCell ref="B16:B18"/>
    <mergeCell ref="F16:F18"/>
    <mergeCell ref="G16:G18"/>
    <mergeCell ref="H16:H18"/>
    <mergeCell ref="B13:B15"/>
    <mergeCell ref="C13:C57"/>
    <mergeCell ref="F13:F15"/>
    <mergeCell ref="G13:G15"/>
    <mergeCell ref="B19:B21"/>
    <mergeCell ref="F19:F21"/>
    <mergeCell ref="G19:G21"/>
    <mergeCell ref="H19:H21"/>
    <mergeCell ref="B22:B24"/>
    <mergeCell ref="F22:F24"/>
    <mergeCell ref="G22:G24"/>
    <mergeCell ref="H22:H24"/>
    <mergeCell ref="B10:B11"/>
    <mergeCell ref="F11:F12"/>
    <mergeCell ref="G11:G12"/>
    <mergeCell ref="H11:H12"/>
    <mergeCell ref="H13:H15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&amp;CAL 1.2 Forças nos movimentos retilíneos acelerado e uniforme&amp;R&amp;D</oddHeader>
    <oddFooter>&amp;L+ Física : Física A : 10° ano&amp;C&amp;A - Página &amp;P de &amp;N&amp;RSantillana</oddFooter>
  </headerFooter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V66"/>
  <sheetViews>
    <sheetView showGridLines="0" showRowColHeaders="0" zoomScaleNormal="100" workbookViewId="0">
      <selection activeCell="G29" sqref="G29"/>
    </sheetView>
  </sheetViews>
  <sheetFormatPr defaultRowHeight="15" x14ac:dyDescent="0.25"/>
  <cols>
    <col min="1" max="1" width="4.85546875" customWidth="1"/>
    <col min="2" max="2" width="2.85546875" customWidth="1"/>
    <col min="3" max="3" width="7.5703125" customWidth="1"/>
    <col min="4" max="4" width="11.42578125" customWidth="1"/>
    <col min="5" max="6" width="11.28515625" customWidth="1"/>
    <col min="7" max="7" width="14.140625" bestFit="1" customWidth="1"/>
    <col min="8" max="8" width="14.140625" customWidth="1"/>
    <col min="9" max="12" width="12.140625" customWidth="1"/>
    <col min="13" max="13" width="11.42578125" customWidth="1"/>
    <col min="14" max="14" width="5" customWidth="1"/>
    <col min="15" max="15" width="13.28515625" customWidth="1"/>
    <col min="16" max="22" width="5" customWidth="1"/>
  </cols>
  <sheetData>
    <row r="1" spans="2:22" ht="3" customHeight="1" x14ac:dyDescent="0.25"/>
    <row r="2" spans="2:22" ht="28.5" x14ac:dyDescent="0.45">
      <c r="B2" s="4" t="s">
        <v>0</v>
      </c>
    </row>
    <row r="3" spans="2:22" ht="3" customHeight="1" x14ac:dyDescent="0.25"/>
    <row r="4" spans="2:22" ht="15.75" x14ac:dyDescent="0.25">
      <c r="B4" s="35" t="s">
        <v>24</v>
      </c>
      <c r="C4" s="35"/>
      <c r="D4" s="35"/>
      <c r="E4" s="35"/>
      <c r="F4" s="35"/>
      <c r="G4" s="35"/>
      <c r="H4" s="35"/>
      <c r="I4" s="35"/>
      <c r="Q4" s="6"/>
      <c r="R4" s="7"/>
      <c r="S4" s="7"/>
      <c r="T4" s="7"/>
      <c r="U4" s="7"/>
      <c r="V4" s="7"/>
    </row>
    <row r="5" spans="2:22" ht="12" customHeight="1" x14ac:dyDescent="0.35">
      <c r="B5" s="5"/>
      <c r="Q5" s="6"/>
      <c r="R5" s="7"/>
      <c r="S5" s="7"/>
      <c r="T5" s="7"/>
      <c r="U5" s="7"/>
      <c r="V5" s="7"/>
    </row>
    <row r="6" spans="2:22" ht="21" x14ac:dyDescent="0.35">
      <c r="B6" s="5" t="s">
        <v>23</v>
      </c>
      <c r="H6" s="36"/>
      <c r="Q6" s="6"/>
      <c r="R6" s="7"/>
      <c r="S6" s="7"/>
      <c r="T6" s="7"/>
      <c r="U6" s="7"/>
      <c r="V6" s="7"/>
    </row>
    <row r="7" spans="2:22" ht="15.75" customHeight="1" x14ac:dyDescent="0.35">
      <c r="B7" s="5"/>
      <c r="Q7" s="6"/>
      <c r="R7" s="7"/>
      <c r="S7" s="7"/>
      <c r="T7" s="7"/>
      <c r="U7" s="7"/>
      <c r="V7" s="7"/>
    </row>
    <row r="8" spans="2:22" x14ac:dyDescent="0.25">
      <c r="K8" s="22"/>
    </row>
    <row r="9" spans="2:22" x14ac:dyDescent="0.25">
      <c r="K9" s="22"/>
    </row>
    <row r="10" spans="2:22" x14ac:dyDescent="0.25">
      <c r="K10" s="22"/>
    </row>
    <row r="11" spans="2:22" x14ac:dyDescent="0.25">
      <c r="K11" s="22"/>
    </row>
    <row r="12" spans="2:22" x14ac:dyDescent="0.25">
      <c r="K12" s="22"/>
    </row>
    <row r="13" spans="2:22" x14ac:dyDescent="0.25">
      <c r="K13" s="22"/>
    </row>
    <row r="14" spans="2:22" x14ac:dyDescent="0.25">
      <c r="K14" s="22"/>
    </row>
    <row r="15" spans="2:22" x14ac:dyDescent="0.25">
      <c r="K15" s="7"/>
    </row>
    <row r="16" spans="2:22" x14ac:dyDescent="0.25">
      <c r="K16" s="7"/>
    </row>
    <row r="17" spans="2:11" x14ac:dyDescent="0.25">
      <c r="K17" s="7"/>
    </row>
    <row r="18" spans="2:11" x14ac:dyDescent="0.25">
      <c r="K18" s="7"/>
    </row>
    <row r="19" spans="2:11" x14ac:dyDescent="0.25">
      <c r="K19" s="7"/>
    </row>
    <row r="20" spans="2:11" x14ac:dyDescent="0.25">
      <c r="K20" s="7"/>
    </row>
    <row r="21" spans="2:11" ht="99" customHeight="1" x14ac:dyDescent="0.25">
      <c r="K21" s="7"/>
    </row>
    <row r="22" spans="2:11" ht="19.5" customHeight="1" x14ac:dyDescent="0.25">
      <c r="B22" t="s">
        <v>41</v>
      </c>
      <c r="K22" s="7"/>
    </row>
    <row r="23" spans="2:11" x14ac:dyDescent="0.25">
      <c r="K23" s="7"/>
    </row>
    <row r="24" spans="2:11" x14ac:dyDescent="0.25">
      <c r="K24" s="7"/>
    </row>
    <row r="25" spans="2:11" x14ac:dyDescent="0.25">
      <c r="K25" s="7"/>
    </row>
    <row r="26" spans="2:11" x14ac:dyDescent="0.25">
      <c r="K26" s="7"/>
    </row>
    <row r="27" spans="2:11" x14ac:dyDescent="0.25">
      <c r="K27" s="7"/>
    </row>
    <row r="28" spans="2:11" x14ac:dyDescent="0.25">
      <c r="K28" s="7"/>
    </row>
    <row r="29" spans="2:11" x14ac:dyDescent="0.25">
      <c r="K29" s="7"/>
    </row>
    <row r="30" spans="2:11" x14ac:dyDescent="0.25">
      <c r="K30" s="7"/>
    </row>
    <row r="31" spans="2:11" x14ac:dyDescent="0.25">
      <c r="K31" s="7"/>
    </row>
    <row r="32" spans="2:11" x14ac:dyDescent="0.25">
      <c r="K32" s="7"/>
    </row>
    <row r="33" spans="2:22" x14ac:dyDescent="0.25">
      <c r="K33" s="7"/>
    </row>
    <row r="34" spans="2:22" x14ac:dyDescent="0.25">
      <c r="K34" s="7"/>
    </row>
    <row r="35" spans="2:22" x14ac:dyDescent="0.25">
      <c r="K35" s="7"/>
    </row>
    <row r="36" spans="2:22" ht="21" x14ac:dyDescent="0.35">
      <c r="B36" s="5"/>
      <c r="K36" s="7"/>
      <c r="Q36" s="6"/>
      <c r="R36" s="7"/>
      <c r="S36" s="7"/>
      <c r="T36" s="7"/>
      <c r="U36" s="7"/>
      <c r="V36" s="7"/>
    </row>
    <row r="37" spans="2:22" ht="12" customHeight="1" x14ac:dyDescent="0.35">
      <c r="B37" s="5"/>
      <c r="K37" s="7"/>
      <c r="Q37" s="6"/>
      <c r="R37" s="7"/>
      <c r="S37" s="7"/>
      <c r="T37" s="7"/>
      <c r="U37" s="7"/>
      <c r="V37" s="7"/>
    </row>
    <row r="38" spans="2:22" ht="21" x14ac:dyDescent="0.35">
      <c r="B38" s="5"/>
      <c r="K38" s="7"/>
      <c r="Q38" s="6"/>
      <c r="R38" s="7"/>
      <c r="S38" s="7"/>
      <c r="T38" s="7"/>
      <c r="U38" s="7"/>
      <c r="V38" s="7"/>
    </row>
    <row r="39" spans="2:22" ht="7.5" customHeight="1" x14ac:dyDescent="0.35">
      <c r="B39" s="5"/>
      <c r="K39" s="7"/>
      <c r="Q39" s="6"/>
      <c r="R39" s="7"/>
      <c r="S39" s="7"/>
      <c r="T39" s="7"/>
      <c r="U39" s="7"/>
      <c r="V39" s="7"/>
    </row>
    <row r="40" spans="2:22" x14ac:dyDescent="0.25">
      <c r="K40" s="7"/>
    </row>
    <row r="41" spans="2:22" x14ac:dyDescent="0.25">
      <c r="K41" s="7"/>
    </row>
    <row r="42" spans="2:22" x14ac:dyDescent="0.25">
      <c r="K42" s="7"/>
    </row>
    <row r="43" spans="2:22" x14ac:dyDescent="0.25">
      <c r="K43" s="7"/>
    </row>
    <row r="44" spans="2:22" x14ac:dyDescent="0.25">
      <c r="K44" s="7"/>
    </row>
    <row r="45" spans="2:22" x14ac:dyDescent="0.25">
      <c r="K45" s="7"/>
    </row>
    <row r="46" spans="2:22" x14ac:dyDescent="0.25">
      <c r="K46" s="7"/>
    </row>
    <row r="47" spans="2:22" x14ac:dyDescent="0.25">
      <c r="K47" s="7"/>
    </row>
    <row r="48" spans="2:22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</sheetData>
  <sheetProtection password="CE36" sheet="1" objects="1" scenarios="1" formatCells="0" selectLockedCells="1"/>
  <pageMargins left="0.31496062992125984" right="0.31496062992125984" top="0.55118110236220474" bottom="0.55118110236220474" header="0.31496062992125984" footer="0.31496062992125984"/>
  <pageSetup paperSize="9" orientation="landscape" r:id="rId1"/>
  <headerFooter>
    <oddHeader>&amp;CAL 1.2 Forças nos movimentos retilíneos acelerado e uniforme&amp;R&amp;D</oddHeader>
    <oddFooter>&amp;L+ Física : Física A : 11° ano&amp;C&amp;A - Página &amp;P de &amp;N&amp;RSantillana</oddFooter>
  </headerFooter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1</vt:i4>
      </vt:variant>
    </vt:vector>
  </HeadingPairs>
  <TitlesOfParts>
    <vt:vector size="5" baseType="lpstr">
      <vt:lpstr>AL 1.2</vt:lpstr>
      <vt:lpstr>Execução Laboratorial - 1</vt:lpstr>
      <vt:lpstr>Execução Laboratorial - 2</vt:lpstr>
      <vt:lpstr>Análise e Discussão - Final</vt:lpstr>
      <vt:lpstr>'AL 1.2'!Área_de_Impressão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PSOL</dc:creator>
  <cp:lastModifiedBy>PSOL</cp:lastModifiedBy>
  <cp:lastPrinted>2016-06-13T01:49:52Z</cp:lastPrinted>
  <dcterms:created xsi:type="dcterms:W3CDTF">2016-06-11T09:21:13Z</dcterms:created>
  <dcterms:modified xsi:type="dcterms:W3CDTF">2016-06-13T01:50:48Z</dcterms:modified>
</cp:coreProperties>
</file>