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9440" windowHeight="10050"/>
  </bookViews>
  <sheets>
    <sheet name="V3_p177_ex7" sheetId="1" r:id="rId1"/>
    <sheet name="Tabela auxiliar" sheetId="2" r:id="rId2"/>
  </sheets>
  <calcPr calcId="145621"/>
</workbook>
</file>

<file path=xl/calcChain.xml><?xml version="1.0" encoding="utf-8"?>
<calcChain xmlns="http://schemas.openxmlformats.org/spreadsheetml/2006/main">
  <c r="M36" i="1" l="1"/>
  <c r="M37" i="1" l="1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20" i="2" s="1"/>
  <c r="F20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C24" i="2"/>
  <c r="C23" i="2"/>
  <c r="E20" i="2"/>
  <c r="D20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  <c r="E4" i="2"/>
  <c r="D4" i="2"/>
  <c r="H9" i="2" l="1"/>
  <c r="H5" i="2"/>
  <c r="H7" i="2"/>
  <c r="H11" i="2"/>
  <c r="H13" i="2"/>
  <c r="H4" i="2"/>
  <c r="H6" i="2"/>
  <c r="H8" i="2"/>
  <c r="H10" i="2"/>
  <c r="H12" i="2"/>
  <c r="H16" i="2"/>
  <c r="H18" i="2"/>
  <c r="H15" i="2"/>
  <c r="H17" i="2"/>
  <c r="H20" i="2" l="1"/>
  <c r="H14" i="2"/>
  <c r="J12" i="1" l="1"/>
  <c r="J11" i="1"/>
  <c r="M39" i="1" l="1"/>
  <c r="M32" i="1"/>
  <c r="J9" i="1"/>
  <c r="J8" i="1"/>
  <c r="J43" i="1"/>
  <c r="J42" i="1"/>
  <c r="J5" i="1"/>
</calcChain>
</file>

<file path=xl/sharedStrings.xml><?xml version="1.0" encoding="utf-8"?>
<sst xmlns="http://schemas.openxmlformats.org/spreadsheetml/2006/main" count="39" uniqueCount="37">
  <si>
    <t>Coeficiente de correlação linear:</t>
  </si>
  <si>
    <t>Declive da reta de mínimos quadrados:</t>
  </si>
  <si>
    <t>Média de y:</t>
  </si>
  <si>
    <t>Média de x:</t>
  </si>
  <si>
    <t>Ordenada na origem da reta de mínimos quadrados:</t>
  </si>
  <si>
    <t>Resolução do exercício 7 da página 177 (Volume 3)</t>
  </si>
  <si>
    <t>7.1</t>
  </si>
  <si>
    <t>Os 15 cursos com mais desempregados</t>
  </si>
  <si>
    <t>Homens</t>
  </si>
  <si>
    <t>Mulheres</t>
  </si>
  <si>
    <t>Total</t>
  </si>
  <si>
    <t>Formação de professores e formadores</t>
  </si>
  <si>
    <t>Ciências sociais e do comportamento</t>
  </si>
  <si>
    <t>Gestão e administração</t>
  </si>
  <si>
    <t>Línguas e literaturas estrangeiras</t>
  </si>
  <si>
    <t>Trabalho social e orientação</t>
  </si>
  <si>
    <t>Direito</t>
  </si>
  <si>
    <t>Jornalismo</t>
  </si>
  <si>
    <t>Marketing e publicidade</t>
  </si>
  <si>
    <t>Filosofia, história e ciências afins</t>
  </si>
  <si>
    <t>Metalurgia e metalomecânica</t>
  </si>
  <si>
    <t>Arquitetura e urbanismo</t>
  </si>
  <si>
    <t>Construção civil</t>
  </si>
  <si>
    <t>Serviços de saúde</t>
  </si>
  <si>
    <t>Engenharia química</t>
  </si>
  <si>
    <t>Ciências físicas</t>
  </si>
  <si>
    <t>Média dos Totais:</t>
  </si>
  <si>
    <t>Desvio padrão x:</t>
  </si>
  <si>
    <t>Desvio padrão y:</t>
  </si>
  <si>
    <t>SSx:</t>
  </si>
  <si>
    <t>SSy:</t>
  </si>
  <si>
    <t>Estimativa do número de mulheres desempregadas:</t>
  </si>
  <si>
    <t>7.3</t>
  </si>
  <si>
    <t>7.2.c</t>
  </si>
  <si>
    <t>7.2.b</t>
  </si>
  <si>
    <t>7.2.a</t>
  </si>
  <si>
    <t>Somatórios: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</si>
</sst>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" fontId="1" fillId="0" borderId="0" xfId="0" applyNumberFormat="1" applyFont="1"/>
    <xf numFmtId="0" fontId="3" fillId="0" borderId="0" xfId="0" applyFont="1" applyAlignment="1">
      <alignment horizontal="left" vertical="center"/>
    </xf>
    <xf numFmtId="164" fontId="1" fillId="0" borderId="0" xfId="0" applyNumberFormat="1" applyFont="1"/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65" fontId="1" fillId="0" borderId="0" xfId="0" applyNumberFormat="1" applyFont="1"/>
    <xf numFmtId="164" fontId="1" fillId="0" borderId="22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V3_p177_ex7!$C$5:$C$19</c:f>
              <c:numCache>
                <c:formatCode>General</c:formatCode>
                <c:ptCount val="15"/>
                <c:pt idx="0">
                  <c:v>1201</c:v>
                </c:pt>
                <c:pt idx="1">
                  <c:v>1239</c:v>
                </c:pt>
                <c:pt idx="2">
                  <c:v>887</c:v>
                </c:pt>
                <c:pt idx="3">
                  <c:v>140</c:v>
                </c:pt>
                <c:pt idx="4">
                  <c:v>64</c:v>
                </c:pt>
                <c:pt idx="5">
                  <c:v>310</c:v>
                </c:pt>
                <c:pt idx="6">
                  <c:v>215</c:v>
                </c:pt>
                <c:pt idx="7">
                  <c:v>299</c:v>
                </c:pt>
                <c:pt idx="8">
                  <c:v>269</c:v>
                </c:pt>
                <c:pt idx="9">
                  <c:v>554</c:v>
                </c:pt>
                <c:pt idx="10">
                  <c:v>309</c:v>
                </c:pt>
                <c:pt idx="11">
                  <c:v>436</c:v>
                </c:pt>
                <c:pt idx="12">
                  <c:v>116</c:v>
                </c:pt>
                <c:pt idx="13">
                  <c:v>192</c:v>
                </c:pt>
                <c:pt idx="14">
                  <c:v>194</c:v>
                </c:pt>
              </c:numCache>
            </c:numRef>
          </c:xVal>
          <c:yVal>
            <c:numRef>
              <c:f>V3_p177_ex7!$D$5:$D$19</c:f>
              <c:numCache>
                <c:formatCode>General</c:formatCode>
                <c:ptCount val="15"/>
                <c:pt idx="0">
                  <c:v>7370</c:v>
                </c:pt>
                <c:pt idx="1">
                  <c:v>3594</c:v>
                </c:pt>
                <c:pt idx="2">
                  <c:v>1439</c:v>
                </c:pt>
                <c:pt idx="3">
                  <c:v>1143</c:v>
                </c:pt>
                <c:pt idx="4">
                  <c:v>981</c:v>
                </c:pt>
                <c:pt idx="5">
                  <c:v>691</c:v>
                </c:pt>
                <c:pt idx="6">
                  <c:v>732</c:v>
                </c:pt>
                <c:pt idx="7">
                  <c:v>629</c:v>
                </c:pt>
                <c:pt idx="8">
                  <c:v>609</c:v>
                </c:pt>
                <c:pt idx="9">
                  <c:v>162</c:v>
                </c:pt>
                <c:pt idx="10">
                  <c:v>350</c:v>
                </c:pt>
                <c:pt idx="11">
                  <c:v>204</c:v>
                </c:pt>
                <c:pt idx="12">
                  <c:v>507</c:v>
                </c:pt>
                <c:pt idx="13">
                  <c:v>379</c:v>
                </c:pt>
                <c:pt idx="14">
                  <c:v>361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942464"/>
        <c:axId val="199717632"/>
      </c:scatterChart>
      <c:valAx>
        <c:axId val="196942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pt-PT" sz="1000">
                    <a:latin typeface="Arial" panose="020B0604020202020204" pitchFamily="34" charset="0"/>
                    <a:cs typeface="Arial" panose="020B0604020202020204" pitchFamily="34" charset="0"/>
                  </a:rPr>
                  <a:t>Número de </a:t>
                </a:r>
                <a:r>
                  <a:rPr lang="pt-PT" sz="1000" b="1" i="0" u="none" strike="noStrike" baseline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homen</a:t>
                </a:r>
                <a:r>
                  <a:rPr lang="pt-PT" sz="1000" b="1" i="0" u="none" strike="noStrike" baseline="0">
                    <a:effectLst/>
                  </a:rPr>
                  <a:t>s desempregados</a:t>
                </a:r>
                <a:endParaRPr lang="pt-PT" sz="1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9717632"/>
        <c:crosses val="autoZero"/>
        <c:crossBetween val="midCat"/>
      </c:valAx>
      <c:valAx>
        <c:axId val="19971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PT"/>
                  <a:t>Número de mulheres desempregadas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69424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9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95251</xdr:colOff>
      <xdr:row>21</xdr:row>
      <xdr:rowOff>171450</xdr:rowOff>
    </xdr:from>
    <xdr:ext cx="2369536" cy="64770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1" y="4248150"/>
          <a:ext cx="2369536" cy="647700"/>
        </a:xfrm>
        <a:prstGeom prst="rect">
          <a:avLst/>
        </a:prstGeom>
      </xdr:spPr>
    </xdr:pic>
    <xdr:clientData/>
  </xdr:oneCellAnchor>
  <xdr:oneCellAnchor>
    <xdr:from>
      <xdr:col>1</xdr:col>
      <xdr:colOff>2905125</xdr:colOff>
      <xdr:row>21</xdr:row>
      <xdr:rowOff>123825</xdr:rowOff>
    </xdr:from>
    <xdr:ext cx="561975" cy="685800"/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4200525"/>
          <a:ext cx="561975" cy="685800"/>
        </a:xfrm>
        <a:prstGeom prst="rect">
          <a:avLst/>
        </a:prstGeom>
      </xdr:spPr>
    </xdr:pic>
    <xdr:clientData/>
  </xdr:oneCellAnchor>
  <xdr:twoCellAnchor>
    <xdr:from>
      <xdr:col>6</xdr:col>
      <xdr:colOff>57150</xdr:colOff>
      <xdr:row>14</xdr:row>
      <xdr:rowOff>9525</xdr:rowOff>
    </xdr:from>
    <xdr:to>
      <xdr:col>13</xdr:col>
      <xdr:colOff>361950</xdr:colOff>
      <xdr:row>29</xdr:row>
      <xdr:rowOff>9525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1</xdr:row>
          <xdr:rowOff>66675</xdr:rowOff>
        </xdr:from>
        <xdr:to>
          <xdr:col>3</xdr:col>
          <xdr:colOff>447675</xdr:colOff>
          <xdr:row>2</xdr:row>
          <xdr:rowOff>123825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</xdr:row>
          <xdr:rowOff>57150</xdr:rowOff>
        </xdr:from>
        <xdr:to>
          <xdr:col>1</xdr:col>
          <xdr:colOff>447675</xdr:colOff>
          <xdr:row>2</xdr:row>
          <xdr:rowOff>142875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</xdr:row>
          <xdr:rowOff>76200</xdr:rowOff>
        </xdr:from>
        <xdr:to>
          <xdr:col>2</xdr:col>
          <xdr:colOff>371475</xdr:colOff>
          <xdr:row>2</xdr:row>
          <xdr:rowOff>123825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</xdr:row>
          <xdr:rowOff>76200</xdr:rowOff>
        </xdr:from>
        <xdr:to>
          <xdr:col>4</xdr:col>
          <xdr:colOff>352425</xdr:colOff>
          <xdr:row>2</xdr:row>
          <xdr:rowOff>133350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</xdr:row>
          <xdr:rowOff>76200</xdr:rowOff>
        </xdr:from>
        <xdr:to>
          <xdr:col>5</xdr:col>
          <xdr:colOff>495300</xdr:colOff>
          <xdr:row>2</xdr:row>
          <xdr:rowOff>123825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</xdr:row>
          <xdr:rowOff>76200</xdr:rowOff>
        </xdr:from>
        <xdr:to>
          <xdr:col>6</xdr:col>
          <xdr:colOff>523875</xdr:colOff>
          <xdr:row>2</xdr:row>
          <xdr:rowOff>123825</xdr:rowOff>
        </xdr:to>
        <xdr:sp macro="" textlink="">
          <xdr:nvSpPr>
            <xdr:cNvPr id="2055" name="Object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</xdr:row>
          <xdr:rowOff>47625</xdr:rowOff>
        </xdr:from>
        <xdr:to>
          <xdr:col>7</xdr:col>
          <xdr:colOff>1066800</xdr:colOff>
          <xdr:row>2</xdr:row>
          <xdr:rowOff>123825</xdr:rowOff>
        </xdr:to>
        <xdr:sp macro="" textlink="">
          <xdr:nvSpPr>
            <xdr:cNvPr id="2056" name="Object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13" Type="http://schemas.openxmlformats.org/officeDocument/2006/relationships/oleObject" Target="../embeddings/oleObject6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12" Type="http://schemas.openxmlformats.org/officeDocument/2006/relationships/image" Target="../media/image7.e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9.emf"/><Relationship Id="rId1" Type="http://schemas.openxmlformats.org/officeDocument/2006/relationships/drawing" Target="../drawings/drawing2.xml"/><Relationship Id="rId6" Type="http://schemas.openxmlformats.org/officeDocument/2006/relationships/image" Target="../media/image4.emf"/><Relationship Id="rId11" Type="http://schemas.openxmlformats.org/officeDocument/2006/relationships/oleObject" Target="../embeddings/oleObject5.bin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10" Type="http://schemas.openxmlformats.org/officeDocument/2006/relationships/image" Target="../media/image6.emf"/><Relationship Id="rId4" Type="http://schemas.openxmlformats.org/officeDocument/2006/relationships/image" Target="../media/image3.e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8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8"/>
  <sheetViews>
    <sheetView tabSelected="1" workbookViewId="0"/>
  </sheetViews>
  <sheetFormatPr defaultRowHeight="14.25" x14ac:dyDescent="0.2"/>
  <cols>
    <col min="1" max="1" width="9.140625" style="1" customWidth="1"/>
    <col min="2" max="2" width="45" style="1" customWidth="1"/>
    <col min="3" max="3" width="9.140625" style="1"/>
    <col min="4" max="4" width="9.5703125" style="1" bestFit="1" customWidth="1"/>
    <col min="5" max="9" width="9.140625" style="1"/>
    <col min="10" max="10" width="13.140625" style="1" bestFit="1" customWidth="1"/>
    <col min="11" max="11" width="9.42578125" style="1" bestFit="1" customWidth="1"/>
    <col min="12" max="16384" width="9.140625" style="1"/>
  </cols>
  <sheetData>
    <row r="2" spans="2:10" ht="18" x14ac:dyDescent="0.25">
      <c r="B2" s="5" t="s">
        <v>5</v>
      </c>
    </row>
    <row r="3" spans="2:10" ht="18.75" thickBot="1" x14ac:dyDescent="0.3">
      <c r="B3" s="5"/>
    </row>
    <row r="4" spans="2:10" ht="15.75" thickBot="1" x14ac:dyDescent="0.25">
      <c r="B4" s="8" t="s">
        <v>7</v>
      </c>
      <c r="C4" s="9" t="s">
        <v>8</v>
      </c>
      <c r="D4" s="10" t="s">
        <v>9</v>
      </c>
      <c r="E4" s="11" t="s">
        <v>10</v>
      </c>
      <c r="G4" s="25" t="s">
        <v>6</v>
      </c>
    </row>
    <row r="5" spans="2:10" ht="15" x14ac:dyDescent="0.2">
      <c r="B5" s="12" t="s">
        <v>11</v>
      </c>
      <c r="C5" s="13">
        <v>1201</v>
      </c>
      <c r="D5" s="14">
        <v>7370</v>
      </c>
      <c r="E5" s="15">
        <v>8571</v>
      </c>
      <c r="I5" s="6" t="s">
        <v>26</v>
      </c>
      <c r="J5" s="24">
        <f>AVERAGE(E5:E19)</f>
        <v>1705.0666666666666</v>
      </c>
    </row>
    <row r="6" spans="2:10" ht="15" x14ac:dyDescent="0.2">
      <c r="B6" s="16" t="s">
        <v>12</v>
      </c>
      <c r="C6" s="17">
        <v>1239</v>
      </c>
      <c r="D6" s="18">
        <v>3594</v>
      </c>
      <c r="E6" s="19">
        <v>4833</v>
      </c>
    </row>
    <row r="7" spans="2:10" ht="15" x14ac:dyDescent="0.2">
      <c r="B7" s="16" t="s">
        <v>13</v>
      </c>
      <c r="C7" s="17">
        <v>887</v>
      </c>
      <c r="D7" s="18">
        <v>1439</v>
      </c>
      <c r="E7" s="19">
        <v>2326</v>
      </c>
      <c r="G7" s="25" t="s">
        <v>35</v>
      </c>
    </row>
    <row r="8" spans="2:10" ht="15" x14ac:dyDescent="0.2">
      <c r="B8" s="16" t="s">
        <v>14</v>
      </c>
      <c r="C8" s="17">
        <v>140</v>
      </c>
      <c r="D8" s="18">
        <v>1143</v>
      </c>
      <c r="E8" s="19">
        <v>1283</v>
      </c>
      <c r="I8" s="6" t="s">
        <v>3</v>
      </c>
      <c r="J8" s="26">
        <f>AVERAGE(C5:C19)</f>
        <v>428.33333333333331</v>
      </c>
    </row>
    <row r="9" spans="2:10" ht="15" x14ac:dyDescent="0.2">
      <c r="B9" s="16" t="s">
        <v>15</v>
      </c>
      <c r="C9" s="17">
        <v>64</v>
      </c>
      <c r="D9" s="18">
        <v>981</v>
      </c>
      <c r="E9" s="19">
        <v>1045</v>
      </c>
      <c r="I9" s="6" t="s">
        <v>2</v>
      </c>
      <c r="J9" s="26">
        <f>AVERAGE(D5:D19)</f>
        <v>1276.7333333333333</v>
      </c>
    </row>
    <row r="10" spans="2:10" ht="15" x14ac:dyDescent="0.2">
      <c r="B10" s="16" t="s">
        <v>16</v>
      </c>
      <c r="C10" s="17">
        <v>310</v>
      </c>
      <c r="D10" s="18">
        <v>691</v>
      </c>
      <c r="E10" s="19">
        <v>1001</v>
      </c>
    </row>
    <row r="11" spans="2:10" ht="15" x14ac:dyDescent="0.2">
      <c r="B11" s="16" t="s">
        <v>17</v>
      </c>
      <c r="C11" s="17">
        <v>215</v>
      </c>
      <c r="D11" s="18">
        <v>732</v>
      </c>
      <c r="E11" s="19">
        <v>947</v>
      </c>
      <c r="I11" s="6" t="s">
        <v>29</v>
      </c>
      <c r="J11" s="2">
        <f>SUMSQ(C5:C19)-15*J8^2</f>
        <v>2020481.3333333335</v>
      </c>
    </row>
    <row r="12" spans="2:10" ht="15" x14ac:dyDescent="0.2">
      <c r="B12" s="16" t="s">
        <v>18</v>
      </c>
      <c r="C12" s="17">
        <v>299</v>
      </c>
      <c r="D12" s="18">
        <v>629</v>
      </c>
      <c r="E12" s="19">
        <v>928</v>
      </c>
      <c r="I12" s="6" t="s">
        <v>30</v>
      </c>
      <c r="J12" s="2">
        <f>SUMSQ(D5:D19)-15*J9^2</f>
        <v>49623744.93333333</v>
      </c>
    </row>
    <row r="13" spans="2:10" ht="15" x14ac:dyDescent="0.2">
      <c r="B13" s="16" t="s">
        <v>19</v>
      </c>
      <c r="C13" s="17">
        <v>269</v>
      </c>
      <c r="D13" s="18">
        <v>609</v>
      </c>
      <c r="E13" s="19">
        <v>878</v>
      </c>
    </row>
    <row r="14" spans="2:10" ht="15" x14ac:dyDescent="0.2">
      <c r="B14" s="16" t="s">
        <v>20</v>
      </c>
      <c r="C14" s="17">
        <v>554</v>
      </c>
      <c r="D14" s="18">
        <v>162</v>
      </c>
      <c r="E14" s="19">
        <v>716</v>
      </c>
      <c r="G14" s="25" t="s">
        <v>34</v>
      </c>
    </row>
    <row r="15" spans="2:10" ht="15" x14ac:dyDescent="0.2">
      <c r="B15" s="16" t="s">
        <v>21</v>
      </c>
      <c r="C15" s="17">
        <v>309</v>
      </c>
      <c r="D15" s="18">
        <v>350</v>
      </c>
      <c r="E15" s="19">
        <v>659</v>
      </c>
    </row>
    <row r="16" spans="2:10" ht="15" x14ac:dyDescent="0.2">
      <c r="B16" s="16" t="s">
        <v>22</v>
      </c>
      <c r="C16" s="17">
        <v>436</v>
      </c>
      <c r="D16" s="18">
        <v>204</v>
      </c>
      <c r="E16" s="19">
        <v>640</v>
      </c>
    </row>
    <row r="17" spans="2:13" ht="15" x14ac:dyDescent="0.2">
      <c r="B17" s="16" t="s">
        <v>23</v>
      </c>
      <c r="C17" s="17">
        <v>116</v>
      </c>
      <c r="D17" s="18">
        <v>507</v>
      </c>
      <c r="E17" s="19">
        <v>623</v>
      </c>
    </row>
    <row r="18" spans="2:13" ht="15" x14ac:dyDescent="0.2">
      <c r="B18" s="16" t="s">
        <v>24</v>
      </c>
      <c r="C18" s="17">
        <v>192</v>
      </c>
      <c r="D18" s="18">
        <v>379</v>
      </c>
      <c r="E18" s="19">
        <v>571</v>
      </c>
    </row>
    <row r="19" spans="2:13" ht="15.75" thickBot="1" x14ac:dyDescent="0.25">
      <c r="B19" s="20" t="s">
        <v>25</v>
      </c>
      <c r="C19" s="21">
        <v>194</v>
      </c>
      <c r="D19" s="22">
        <v>361</v>
      </c>
      <c r="E19" s="23">
        <v>555</v>
      </c>
    </row>
    <row r="32" spans="2:13" ht="15" x14ac:dyDescent="0.2">
      <c r="L32" s="6" t="s">
        <v>0</v>
      </c>
      <c r="M32" s="2">
        <f>CORREL(D5:D19,C5:C19)</f>
        <v>0.7802173084306141</v>
      </c>
    </row>
    <row r="34" spans="1:13" ht="15" x14ac:dyDescent="0.2">
      <c r="G34" s="25" t="s">
        <v>33</v>
      </c>
    </row>
    <row r="36" spans="1:13" ht="15" x14ac:dyDescent="0.2">
      <c r="L36" s="6" t="s">
        <v>1</v>
      </c>
      <c r="M36" s="2">
        <f>ROUND(SLOPE(D5:D19,C5:C19),2)</f>
        <v>3.87</v>
      </c>
    </row>
    <row r="37" spans="1:13" ht="15" x14ac:dyDescent="0.2">
      <c r="L37" s="6" t="s">
        <v>4</v>
      </c>
      <c r="M37" s="2">
        <f>ROUND(J9,2)-ROUND(M36,2)*ROUND(J8,2)</f>
        <v>-380.9070999999999</v>
      </c>
    </row>
    <row r="39" spans="1:13" ht="15" x14ac:dyDescent="0.2">
      <c r="L39" s="6" t="s">
        <v>31</v>
      </c>
      <c r="M39" s="24">
        <f>M36*420+M37</f>
        <v>1244.4929000000002</v>
      </c>
    </row>
    <row r="41" spans="1:13" ht="15" x14ac:dyDescent="0.2">
      <c r="G41" s="25" t="s">
        <v>32</v>
      </c>
    </row>
    <row r="42" spans="1:13" ht="15" x14ac:dyDescent="0.2">
      <c r="I42" s="6" t="s">
        <v>27</v>
      </c>
      <c r="J42" s="24">
        <f>_xlfn.STDEV.S(C5:C19)</f>
        <v>379.89484760667028</v>
      </c>
    </row>
    <row r="43" spans="1:13" ht="14.25" customHeight="1" x14ac:dyDescent="0.2">
      <c r="D43" s="3"/>
      <c r="I43" s="6" t="s">
        <v>28</v>
      </c>
      <c r="J43" s="24">
        <f>_xlfn.STDEV.S(D5:D19)</f>
        <v>1882.6983851705534</v>
      </c>
    </row>
    <row r="44" spans="1:13" ht="15" customHeight="1" x14ac:dyDescent="0.2"/>
    <row r="45" spans="1:13" ht="15" x14ac:dyDescent="0.25">
      <c r="A45" s="4"/>
      <c r="D45" s="3"/>
    </row>
    <row r="46" spans="1:13" x14ac:dyDescent="0.2">
      <c r="B46" s="7"/>
      <c r="C46" s="7"/>
    </row>
    <row r="47" spans="1:13" ht="15" x14ac:dyDescent="0.25">
      <c r="A47" s="4"/>
      <c r="B47" s="7"/>
      <c r="C47" s="7"/>
    </row>
    <row r="48" spans="1:13" ht="15" x14ac:dyDescent="0.25">
      <c r="A48" s="4"/>
      <c r="B48" s="7"/>
      <c r="C48" s="7"/>
    </row>
    <row r="49" spans="1:3" ht="15" x14ac:dyDescent="0.25">
      <c r="A49" s="4"/>
      <c r="B49" s="7"/>
      <c r="C49" s="7"/>
    </row>
    <row r="50" spans="1:3" ht="15" x14ac:dyDescent="0.25">
      <c r="A50" s="4"/>
      <c r="B50" s="7"/>
      <c r="C50" s="7"/>
    </row>
    <row r="51" spans="1:3" ht="15" x14ac:dyDescent="0.25">
      <c r="A51" s="4"/>
      <c r="B51" s="7"/>
      <c r="C51" s="7"/>
    </row>
    <row r="52" spans="1:3" ht="15" x14ac:dyDescent="0.25">
      <c r="A52" s="4"/>
      <c r="B52" s="7"/>
      <c r="C52" s="7"/>
    </row>
    <row r="53" spans="1:3" ht="15" customHeight="1" x14ac:dyDescent="0.2">
      <c r="B53" s="7"/>
      <c r="C53" s="7"/>
    </row>
    <row r="54" spans="1:3" ht="15" customHeight="1" x14ac:dyDescent="0.25">
      <c r="A54" s="4"/>
      <c r="B54" s="7"/>
      <c r="C54" s="7"/>
    </row>
    <row r="55" spans="1:3" x14ac:dyDescent="0.2">
      <c r="B55" s="7"/>
      <c r="C55" s="7"/>
    </row>
    <row r="56" spans="1:3" x14ac:dyDescent="0.2">
      <c r="B56" s="7"/>
      <c r="C56" s="7"/>
    </row>
    <row r="57" spans="1:3" x14ac:dyDescent="0.2">
      <c r="B57" s="7"/>
      <c r="C57" s="7"/>
    </row>
    <row r="58" spans="1:3" ht="15" customHeight="1" x14ac:dyDescent="0.2">
      <c r="B58" s="7"/>
      <c r="C58" s="7"/>
    </row>
    <row r="59" spans="1:3" x14ac:dyDescent="0.2">
      <c r="B59" s="7"/>
      <c r="C59" s="7"/>
    </row>
    <row r="60" spans="1:3" x14ac:dyDescent="0.2">
      <c r="B60" s="7"/>
      <c r="C60" s="7"/>
    </row>
    <row r="61" spans="1:3" x14ac:dyDescent="0.2">
      <c r="B61" s="7"/>
      <c r="C61" s="7"/>
    </row>
    <row r="62" spans="1:3" x14ac:dyDescent="0.2">
      <c r="B62" s="7"/>
      <c r="C62" s="7"/>
    </row>
    <row r="63" spans="1:3" x14ac:dyDescent="0.2">
      <c r="B63" s="7"/>
      <c r="C63" s="7"/>
    </row>
    <row r="64" spans="1:3" x14ac:dyDescent="0.2">
      <c r="B64" s="7"/>
      <c r="C64" s="7"/>
    </row>
    <row r="65" spans="2:3" x14ac:dyDescent="0.2">
      <c r="B65" s="7"/>
      <c r="C65" s="7"/>
    </row>
    <row r="66" spans="2:3" x14ac:dyDescent="0.2">
      <c r="B66" s="7"/>
      <c r="C66" s="7"/>
    </row>
    <row r="67" spans="2:3" x14ac:dyDescent="0.2">
      <c r="B67" s="7"/>
      <c r="C67" s="7"/>
    </row>
    <row r="68" spans="2:3" x14ac:dyDescent="0.2">
      <c r="B68" s="7"/>
      <c r="C68" s="7"/>
    </row>
    <row r="69" spans="2:3" x14ac:dyDescent="0.2">
      <c r="B69" s="7"/>
      <c r="C69" s="7"/>
    </row>
    <row r="70" spans="2:3" x14ac:dyDescent="0.2">
      <c r="B70" s="7"/>
      <c r="C70" s="7"/>
    </row>
    <row r="71" spans="2:3" x14ac:dyDescent="0.2">
      <c r="B71" s="7"/>
      <c r="C71" s="7"/>
    </row>
    <row r="72" spans="2:3" x14ac:dyDescent="0.2">
      <c r="B72" s="7"/>
      <c r="C72" s="7"/>
    </row>
    <row r="73" spans="2:3" x14ac:dyDescent="0.2">
      <c r="B73" s="7"/>
      <c r="C73" s="7"/>
    </row>
    <row r="74" spans="2:3" x14ac:dyDescent="0.2">
      <c r="B74" s="7"/>
      <c r="C74" s="7"/>
    </row>
    <row r="75" spans="2:3" x14ac:dyDescent="0.2">
      <c r="B75" s="7"/>
      <c r="C75" s="7"/>
    </row>
    <row r="76" spans="2:3" x14ac:dyDescent="0.2">
      <c r="B76" s="7"/>
      <c r="C76" s="7"/>
    </row>
    <row r="77" spans="2:3" x14ac:dyDescent="0.2">
      <c r="B77" s="7"/>
      <c r="C77" s="7"/>
    </row>
    <row r="78" spans="2:3" x14ac:dyDescent="0.2">
      <c r="B78" s="7"/>
      <c r="C78" s="7"/>
    </row>
    <row r="79" spans="2:3" x14ac:dyDescent="0.2">
      <c r="B79" s="7"/>
      <c r="C79" s="7"/>
    </row>
    <row r="80" spans="2:3" x14ac:dyDescent="0.2">
      <c r="B80" s="7"/>
      <c r="C80" s="7"/>
    </row>
    <row r="81" spans="2:3" x14ac:dyDescent="0.2">
      <c r="B81" s="7"/>
      <c r="C81" s="7"/>
    </row>
    <row r="82" spans="2:3" x14ac:dyDescent="0.2">
      <c r="B82" s="7"/>
      <c r="C82" s="7"/>
    </row>
    <row r="83" spans="2:3" x14ac:dyDescent="0.2">
      <c r="B83" s="7"/>
      <c r="C83" s="7"/>
    </row>
    <row r="84" spans="2:3" x14ac:dyDescent="0.2">
      <c r="B84" s="7"/>
      <c r="C84" s="7"/>
    </row>
    <row r="85" spans="2:3" x14ac:dyDescent="0.2">
      <c r="B85" s="7"/>
      <c r="C85" s="7"/>
    </row>
    <row r="86" spans="2:3" x14ac:dyDescent="0.2">
      <c r="B86" s="7"/>
      <c r="C86" s="7"/>
    </row>
    <row r="87" spans="2:3" x14ac:dyDescent="0.2">
      <c r="B87" s="7"/>
      <c r="C87" s="7"/>
    </row>
    <row r="88" spans="2:3" x14ac:dyDescent="0.2">
      <c r="B88" s="7"/>
      <c r="C88" s="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4"/>
  <sheetViews>
    <sheetView workbookViewId="0"/>
  </sheetViews>
  <sheetFormatPr defaultRowHeight="15" x14ac:dyDescent="0.25"/>
  <cols>
    <col min="1" max="1" width="9.140625" customWidth="1"/>
    <col min="2" max="2" width="12.5703125" bestFit="1" customWidth="1"/>
    <col min="3" max="3" width="13.140625" bestFit="1" customWidth="1"/>
    <col min="4" max="5" width="10.7109375" customWidth="1"/>
    <col min="6" max="7" width="12.7109375" customWidth="1"/>
    <col min="8" max="8" width="17.85546875" bestFit="1" customWidth="1"/>
  </cols>
  <sheetData>
    <row r="1" spans="2:8" ht="15.75" thickBot="1" x14ac:dyDescent="0.3"/>
    <row r="2" spans="2:8" x14ac:dyDescent="0.25">
      <c r="B2" s="44"/>
      <c r="C2" s="44"/>
      <c r="D2" s="44"/>
      <c r="E2" s="44"/>
      <c r="F2" s="44"/>
      <c r="G2" s="44"/>
      <c r="H2" s="44"/>
    </row>
    <row r="3" spans="2:8" ht="15.75" thickBot="1" x14ac:dyDescent="0.3">
      <c r="B3" s="45"/>
      <c r="C3" s="45"/>
      <c r="D3" s="45"/>
      <c r="E3" s="45"/>
      <c r="F3" s="45"/>
      <c r="G3" s="45"/>
      <c r="H3" s="45"/>
    </row>
    <row r="4" spans="2:8" x14ac:dyDescent="0.25">
      <c r="B4" s="27">
        <v>1201</v>
      </c>
      <c r="C4" s="28">
        <v>7370</v>
      </c>
      <c r="D4" s="37">
        <f>B4^2</f>
        <v>1442401</v>
      </c>
      <c r="E4" s="37">
        <f>C4^2</f>
        <v>54316900</v>
      </c>
      <c r="F4" s="42">
        <f>B4-$C$23</f>
        <v>772.66666666666674</v>
      </c>
      <c r="G4" s="42">
        <f>C4-$C$24</f>
        <v>6093.2666666666664</v>
      </c>
      <c r="H4" s="29">
        <f>F4*G4</f>
        <v>4708064.0444444446</v>
      </c>
    </row>
    <row r="5" spans="2:8" x14ac:dyDescent="0.25">
      <c r="B5" s="30">
        <v>1239</v>
      </c>
      <c r="C5" s="31">
        <v>3594</v>
      </c>
      <c r="D5" s="38">
        <f t="shared" ref="D5:E18" si="0">B5^2</f>
        <v>1535121</v>
      </c>
      <c r="E5" s="38">
        <f t="shared" si="0"/>
        <v>12916836</v>
      </c>
      <c r="F5" s="36">
        <f t="shared" ref="F5:F18" si="1">B5-$C$23</f>
        <v>810.66666666666674</v>
      </c>
      <c r="G5" s="36">
        <f t="shared" ref="G5:G18" si="2">C5-$C$24</f>
        <v>2317.2666666666664</v>
      </c>
      <c r="H5" s="32">
        <f t="shared" ref="H5:H18" si="3">F5*G5</f>
        <v>1878530.8444444444</v>
      </c>
    </row>
    <row r="6" spans="2:8" x14ac:dyDescent="0.25">
      <c r="B6" s="30">
        <v>887</v>
      </c>
      <c r="C6" s="31">
        <v>1439</v>
      </c>
      <c r="D6" s="38">
        <f t="shared" si="0"/>
        <v>786769</v>
      </c>
      <c r="E6" s="38">
        <f t="shared" si="0"/>
        <v>2070721</v>
      </c>
      <c r="F6" s="36">
        <f t="shared" si="1"/>
        <v>458.66666666666669</v>
      </c>
      <c r="G6" s="36">
        <f t="shared" si="2"/>
        <v>162.26666666666665</v>
      </c>
      <c r="H6" s="32">
        <f t="shared" si="3"/>
        <v>74426.311111111107</v>
      </c>
    </row>
    <row r="7" spans="2:8" x14ac:dyDescent="0.25">
      <c r="B7" s="30">
        <v>140</v>
      </c>
      <c r="C7" s="31">
        <v>1143</v>
      </c>
      <c r="D7" s="38">
        <f t="shared" si="0"/>
        <v>19600</v>
      </c>
      <c r="E7" s="38">
        <f t="shared" si="0"/>
        <v>1306449</v>
      </c>
      <c r="F7" s="36">
        <f t="shared" si="1"/>
        <v>-288.33333333333331</v>
      </c>
      <c r="G7" s="36">
        <f t="shared" si="2"/>
        <v>-133.73333333333335</v>
      </c>
      <c r="H7" s="32">
        <f t="shared" si="3"/>
        <v>38559.777777777781</v>
      </c>
    </row>
    <row r="8" spans="2:8" x14ac:dyDescent="0.25">
      <c r="B8" s="30">
        <v>64</v>
      </c>
      <c r="C8" s="31">
        <v>981</v>
      </c>
      <c r="D8" s="38">
        <f t="shared" si="0"/>
        <v>4096</v>
      </c>
      <c r="E8" s="38">
        <f t="shared" si="0"/>
        <v>962361</v>
      </c>
      <c r="F8" s="36">
        <f t="shared" si="1"/>
        <v>-364.33333333333331</v>
      </c>
      <c r="G8" s="36">
        <f t="shared" si="2"/>
        <v>-295.73333333333335</v>
      </c>
      <c r="H8" s="32">
        <f t="shared" si="3"/>
        <v>107745.51111111112</v>
      </c>
    </row>
    <row r="9" spans="2:8" x14ac:dyDescent="0.25">
      <c r="B9" s="30">
        <v>310</v>
      </c>
      <c r="C9" s="31">
        <v>691</v>
      </c>
      <c r="D9" s="38">
        <f t="shared" si="0"/>
        <v>96100</v>
      </c>
      <c r="E9" s="38">
        <f t="shared" si="0"/>
        <v>477481</v>
      </c>
      <c r="F9" s="36">
        <f t="shared" si="1"/>
        <v>-118.33333333333331</v>
      </c>
      <c r="G9" s="36">
        <f t="shared" si="2"/>
        <v>-585.73333333333335</v>
      </c>
      <c r="H9" s="32">
        <f t="shared" si="3"/>
        <v>69311.777777777766</v>
      </c>
    </row>
    <row r="10" spans="2:8" x14ac:dyDescent="0.25">
      <c r="B10" s="30">
        <v>215</v>
      </c>
      <c r="C10" s="31">
        <v>732</v>
      </c>
      <c r="D10" s="38">
        <f t="shared" si="0"/>
        <v>46225</v>
      </c>
      <c r="E10" s="38">
        <f t="shared" si="0"/>
        <v>535824</v>
      </c>
      <c r="F10" s="36">
        <f t="shared" si="1"/>
        <v>-213.33333333333331</v>
      </c>
      <c r="G10" s="36">
        <f t="shared" si="2"/>
        <v>-544.73333333333335</v>
      </c>
      <c r="H10" s="32">
        <f t="shared" si="3"/>
        <v>116209.77777777777</v>
      </c>
    </row>
    <row r="11" spans="2:8" x14ac:dyDescent="0.25">
      <c r="B11" s="30">
        <v>299</v>
      </c>
      <c r="C11" s="31">
        <v>629</v>
      </c>
      <c r="D11" s="38">
        <f t="shared" si="0"/>
        <v>89401</v>
      </c>
      <c r="E11" s="38">
        <f t="shared" si="0"/>
        <v>395641</v>
      </c>
      <c r="F11" s="36">
        <f t="shared" si="1"/>
        <v>-129.33333333333331</v>
      </c>
      <c r="G11" s="36">
        <f t="shared" si="2"/>
        <v>-647.73333333333335</v>
      </c>
      <c r="H11" s="32">
        <f t="shared" si="3"/>
        <v>83773.511111111104</v>
      </c>
    </row>
    <row r="12" spans="2:8" x14ac:dyDescent="0.25">
      <c r="B12" s="30">
        <v>269</v>
      </c>
      <c r="C12" s="31">
        <v>609</v>
      </c>
      <c r="D12" s="38">
        <f t="shared" si="0"/>
        <v>72361</v>
      </c>
      <c r="E12" s="38">
        <f t="shared" si="0"/>
        <v>370881</v>
      </c>
      <c r="F12" s="36">
        <f t="shared" si="1"/>
        <v>-159.33333333333331</v>
      </c>
      <c r="G12" s="36">
        <f t="shared" si="2"/>
        <v>-667.73333333333335</v>
      </c>
      <c r="H12" s="32">
        <f t="shared" si="3"/>
        <v>106392.17777777776</v>
      </c>
    </row>
    <row r="13" spans="2:8" x14ac:dyDescent="0.25">
      <c r="B13" s="30">
        <v>554</v>
      </c>
      <c r="C13" s="31">
        <v>162</v>
      </c>
      <c r="D13" s="38">
        <f t="shared" si="0"/>
        <v>306916</v>
      </c>
      <c r="E13" s="38">
        <f t="shared" si="0"/>
        <v>26244</v>
      </c>
      <c r="F13" s="36">
        <f t="shared" si="1"/>
        <v>125.66666666666669</v>
      </c>
      <c r="G13" s="36">
        <f t="shared" si="2"/>
        <v>-1114.7333333333333</v>
      </c>
      <c r="H13" s="32">
        <f t="shared" si="3"/>
        <v>-140084.82222222225</v>
      </c>
    </row>
    <row r="14" spans="2:8" x14ac:dyDescent="0.25">
      <c r="B14" s="30">
        <v>309</v>
      </c>
      <c r="C14" s="31">
        <v>350</v>
      </c>
      <c r="D14" s="38">
        <f t="shared" si="0"/>
        <v>95481</v>
      </c>
      <c r="E14" s="38">
        <f t="shared" si="0"/>
        <v>122500</v>
      </c>
      <c r="F14" s="36">
        <f t="shared" si="1"/>
        <v>-119.33333333333331</v>
      </c>
      <c r="G14" s="36">
        <f t="shared" si="2"/>
        <v>-926.73333333333335</v>
      </c>
      <c r="H14" s="32">
        <f t="shared" si="3"/>
        <v>110590.17777777776</v>
      </c>
    </row>
    <row r="15" spans="2:8" x14ac:dyDescent="0.25">
      <c r="B15" s="30">
        <v>436</v>
      </c>
      <c r="C15" s="31">
        <v>204</v>
      </c>
      <c r="D15" s="38">
        <f t="shared" si="0"/>
        <v>190096</v>
      </c>
      <c r="E15" s="38">
        <f t="shared" si="0"/>
        <v>41616</v>
      </c>
      <c r="F15" s="36">
        <f t="shared" si="1"/>
        <v>7.6666666666666856</v>
      </c>
      <c r="G15" s="36">
        <f t="shared" si="2"/>
        <v>-1072.7333333333333</v>
      </c>
      <c r="H15" s="32">
        <f t="shared" si="3"/>
        <v>-8224.2888888889102</v>
      </c>
    </row>
    <row r="16" spans="2:8" x14ac:dyDescent="0.25">
      <c r="B16" s="30">
        <v>116</v>
      </c>
      <c r="C16" s="31">
        <v>507</v>
      </c>
      <c r="D16" s="38">
        <f t="shared" si="0"/>
        <v>13456</v>
      </c>
      <c r="E16" s="38">
        <f t="shared" si="0"/>
        <v>257049</v>
      </c>
      <c r="F16" s="36">
        <f t="shared" si="1"/>
        <v>-312.33333333333331</v>
      </c>
      <c r="G16" s="36">
        <f t="shared" si="2"/>
        <v>-769.73333333333335</v>
      </c>
      <c r="H16" s="32">
        <f t="shared" si="3"/>
        <v>240413.37777777776</v>
      </c>
    </row>
    <row r="17" spans="2:9" x14ac:dyDescent="0.25">
      <c r="B17" s="30">
        <v>192</v>
      </c>
      <c r="C17" s="31">
        <v>379</v>
      </c>
      <c r="D17" s="38">
        <f t="shared" si="0"/>
        <v>36864</v>
      </c>
      <c r="E17" s="38">
        <f t="shared" si="0"/>
        <v>143641</v>
      </c>
      <c r="F17" s="36">
        <f t="shared" si="1"/>
        <v>-236.33333333333331</v>
      </c>
      <c r="G17" s="36">
        <f t="shared" si="2"/>
        <v>-897.73333333333335</v>
      </c>
      <c r="H17" s="32">
        <f t="shared" si="3"/>
        <v>212164.31111111111</v>
      </c>
    </row>
    <row r="18" spans="2:9" ht="15.75" thickBot="1" x14ac:dyDescent="0.3">
      <c r="B18" s="33">
        <v>194</v>
      </c>
      <c r="C18" s="34">
        <v>361</v>
      </c>
      <c r="D18" s="39">
        <f t="shared" si="0"/>
        <v>37636</v>
      </c>
      <c r="E18" s="39">
        <f t="shared" si="0"/>
        <v>130321</v>
      </c>
      <c r="F18" s="43">
        <f t="shared" si="1"/>
        <v>-234.33333333333331</v>
      </c>
      <c r="G18" s="43">
        <f t="shared" si="2"/>
        <v>-915.73333333333335</v>
      </c>
      <c r="H18" s="35">
        <f t="shared" si="3"/>
        <v>214586.84444444443</v>
      </c>
    </row>
    <row r="20" spans="2:9" x14ac:dyDescent="0.25">
      <c r="C20" s="40" t="s">
        <v>36</v>
      </c>
      <c r="D20" s="24">
        <f>SUM(D4:D18)</f>
        <v>4772523</v>
      </c>
      <c r="E20" s="24">
        <f t="shared" ref="E20:H20" si="4">SUM(E4:E18)</f>
        <v>74074465</v>
      </c>
      <c r="F20" s="26">
        <f>SUM(F4:F18)</f>
        <v>9.6633812063373625E-13</v>
      </c>
      <c r="G20" s="26">
        <f>SUM(G4:G18)</f>
        <v>-2.9558577807620168E-12</v>
      </c>
      <c r="H20" s="26">
        <f t="shared" si="4"/>
        <v>7812459.333333333</v>
      </c>
      <c r="I20" s="41"/>
    </row>
    <row r="23" spans="2:9" x14ac:dyDescent="0.25">
      <c r="B23" s="6" t="s">
        <v>3</v>
      </c>
      <c r="C23" s="26">
        <f>AVERAGE(B4:B18)</f>
        <v>428.33333333333331</v>
      </c>
    </row>
    <row r="24" spans="2:9" x14ac:dyDescent="0.25">
      <c r="B24" s="6" t="s">
        <v>2</v>
      </c>
      <c r="C24" s="26">
        <f>AVERAGE(C4:C18)</f>
        <v>1276.7333333333333</v>
      </c>
    </row>
  </sheetData>
  <mergeCells count="7">
    <mergeCell ref="G2:G3"/>
    <mergeCell ref="H2:H3"/>
    <mergeCell ref="B2:B3"/>
    <mergeCell ref="C2:C3"/>
    <mergeCell ref="D2:D3"/>
    <mergeCell ref="E2:E3"/>
    <mergeCell ref="F2:F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DSMT4" shapeId="2049" r:id="rId3">
          <objectPr defaultSize="0" r:id="rId4">
            <anchor moveWithCells="1">
              <from>
                <xdr:col>3</xdr:col>
                <xdr:colOff>247650</xdr:colOff>
                <xdr:row>1</xdr:row>
                <xdr:rowOff>66675</xdr:rowOff>
              </from>
              <to>
                <xdr:col>3</xdr:col>
                <xdr:colOff>447675</xdr:colOff>
                <xdr:row>2</xdr:row>
                <xdr:rowOff>123825</xdr:rowOff>
              </to>
            </anchor>
          </objectPr>
        </oleObject>
      </mc:Choice>
      <mc:Fallback>
        <oleObject progId="Equation.DSMT4" shapeId="2049" r:id="rId3"/>
      </mc:Fallback>
    </mc:AlternateContent>
    <mc:AlternateContent xmlns:mc="http://schemas.openxmlformats.org/markup-compatibility/2006">
      <mc:Choice Requires="x14">
        <oleObject progId="Equation.DSMT4" shapeId="2050" r:id="rId5">
          <objectPr defaultSize="0" autoPict="0" r:id="rId6">
            <anchor moveWithCells="1">
              <from>
                <xdr:col>1</xdr:col>
                <xdr:colOff>266700</xdr:colOff>
                <xdr:row>1</xdr:row>
                <xdr:rowOff>57150</xdr:rowOff>
              </from>
              <to>
                <xdr:col>1</xdr:col>
                <xdr:colOff>447675</xdr:colOff>
                <xdr:row>2</xdr:row>
                <xdr:rowOff>142875</xdr:rowOff>
              </to>
            </anchor>
          </objectPr>
        </oleObject>
      </mc:Choice>
      <mc:Fallback>
        <oleObject progId="Equation.DSMT4" shapeId="2050" r:id="rId5"/>
      </mc:Fallback>
    </mc:AlternateContent>
    <mc:AlternateContent xmlns:mc="http://schemas.openxmlformats.org/markup-compatibility/2006">
      <mc:Choice Requires="x14">
        <oleObject progId="Equation.DSMT4" shapeId="2051" r:id="rId7">
          <objectPr defaultSize="0" r:id="rId8">
            <anchor moveWithCells="1">
              <from>
                <xdr:col>2</xdr:col>
                <xdr:colOff>219075</xdr:colOff>
                <xdr:row>1</xdr:row>
                <xdr:rowOff>76200</xdr:rowOff>
              </from>
              <to>
                <xdr:col>2</xdr:col>
                <xdr:colOff>371475</xdr:colOff>
                <xdr:row>2</xdr:row>
                <xdr:rowOff>123825</xdr:rowOff>
              </to>
            </anchor>
          </objectPr>
        </oleObject>
      </mc:Choice>
      <mc:Fallback>
        <oleObject progId="Equation.DSMT4" shapeId="2051" r:id="rId7"/>
      </mc:Fallback>
    </mc:AlternateContent>
    <mc:AlternateContent xmlns:mc="http://schemas.openxmlformats.org/markup-compatibility/2006">
      <mc:Choice Requires="x14">
        <oleObject progId="Equation.DSMT4" shapeId="2052" r:id="rId9">
          <objectPr defaultSize="0" r:id="rId10">
            <anchor moveWithCells="1">
              <from>
                <xdr:col>4</xdr:col>
                <xdr:colOff>152400</xdr:colOff>
                <xdr:row>1</xdr:row>
                <xdr:rowOff>76200</xdr:rowOff>
              </from>
              <to>
                <xdr:col>4</xdr:col>
                <xdr:colOff>352425</xdr:colOff>
                <xdr:row>2</xdr:row>
                <xdr:rowOff>133350</xdr:rowOff>
              </to>
            </anchor>
          </objectPr>
        </oleObject>
      </mc:Choice>
      <mc:Fallback>
        <oleObject progId="Equation.DSMT4" shapeId="2052" r:id="rId9"/>
      </mc:Fallback>
    </mc:AlternateContent>
    <mc:AlternateContent xmlns:mc="http://schemas.openxmlformats.org/markup-compatibility/2006">
      <mc:Choice Requires="x14">
        <oleObject progId="Equation.DSMT4" shapeId="2054" r:id="rId11">
          <objectPr defaultSize="0" autoPict="0" r:id="rId12">
            <anchor moveWithCells="1">
              <from>
                <xdr:col>5</xdr:col>
                <xdr:colOff>114300</xdr:colOff>
                <xdr:row>1</xdr:row>
                <xdr:rowOff>76200</xdr:rowOff>
              </from>
              <to>
                <xdr:col>5</xdr:col>
                <xdr:colOff>495300</xdr:colOff>
                <xdr:row>2</xdr:row>
                <xdr:rowOff>123825</xdr:rowOff>
              </to>
            </anchor>
          </objectPr>
        </oleObject>
      </mc:Choice>
      <mc:Fallback>
        <oleObject progId="Equation.DSMT4" shapeId="2054" r:id="rId11"/>
      </mc:Fallback>
    </mc:AlternateContent>
    <mc:AlternateContent xmlns:mc="http://schemas.openxmlformats.org/markup-compatibility/2006">
      <mc:Choice Requires="x14">
        <oleObject progId="Equation.DSMT4" shapeId="2055" r:id="rId13">
          <objectPr defaultSize="0" autoPict="0" r:id="rId14">
            <anchor moveWithCells="1">
              <from>
                <xdr:col>6</xdr:col>
                <xdr:colOff>114300</xdr:colOff>
                <xdr:row>1</xdr:row>
                <xdr:rowOff>76200</xdr:rowOff>
              </from>
              <to>
                <xdr:col>6</xdr:col>
                <xdr:colOff>523875</xdr:colOff>
                <xdr:row>2</xdr:row>
                <xdr:rowOff>123825</xdr:rowOff>
              </to>
            </anchor>
          </objectPr>
        </oleObject>
      </mc:Choice>
      <mc:Fallback>
        <oleObject progId="Equation.DSMT4" shapeId="2055" r:id="rId13"/>
      </mc:Fallback>
    </mc:AlternateContent>
    <mc:AlternateContent xmlns:mc="http://schemas.openxmlformats.org/markup-compatibility/2006">
      <mc:Choice Requires="x14">
        <oleObject progId="Equation.DSMT4" shapeId="2056" r:id="rId15">
          <objectPr defaultSize="0" autoPict="0" r:id="rId16">
            <anchor moveWithCells="1">
              <from>
                <xdr:col>7</xdr:col>
                <xdr:colOff>161925</xdr:colOff>
                <xdr:row>1</xdr:row>
                <xdr:rowOff>47625</xdr:rowOff>
              </from>
              <to>
                <xdr:col>7</xdr:col>
                <xdr:colOff>1066800</xdr:colOff>
                <xdr:row>2</xdr:row>
                <xdr:rowOff>123825</xdr:rowOff>
              </to>
            </anchor>
          </objectPr>
        </oleObject>
      </mc:Choice>
      <mc:Fallback>
        <oleObject progId="Equation.DSMT4" shapeId="2056" r:id="rId1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V3_p177_ex7</vt:lpstr>
      <vt:lpstr>Tabela auxiliar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Andrade</dc:creator>
  <cp:lastModifiedBy>DELL</cp:lastModifiedBy>
  <dcterms:created xsi:type="dcterms:W3CDTF">2016-06-24T16:27:45Z</dcterms:created>
  <dcterms:modified xsi:type="dcterms:W3CDTF">2016-06-25T23:06:25Z</dcterms:modified>
</cp:coreProperties>
</file>