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autoCompressPictures="0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New folder\5.º ano\"/>
    </mc:Choice>
  </mc:AlternateContent>
  <bookViews>
    <workbookView xWindow="2640" yWindow="3165" windowWidth="34725" windowHeight="18045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6" i="1"/>
  <c r="D13" i="1"/>
  <c r="C13" i="1"/>
  <c r="D16" i="1"/>
  <c r="C16" i="1"/>
  <c r="D6" i="1"/>
  <c r="C6" i="1"/>
  <c r="D7" i="1"/>
  <c r="C7" i="1"/>
  <c r="D8" i="1"/>
  <c r="C8" i="1"/>
  <c r="D9" i="1"/>
  <c r="C9" i="1"/>
  <c r="D10" i="1"/>
  <c r="C10" i="1"/>
  <c r="D11" i="1"/>
  <c r="C11" i="1"/>
  <c r="D12" i="1"/>
  <c r="C12" i="1"/>
  <c r="D14" i="1"/>
  <c r="C14" i="1"/>
  <c r="D15" i="1"/>
  <c r="C15" i="1"/>
  <c r="D17" i="1"/>
  <c r="C17" i="1"/>
  <c r="D18" i="1"/>
  <c r="C18" i="1"/>
  <c r="D19" i="1"/>
  <c r="C19" i="1"/>
  <c r="D20" i="1"/>
  <c r="C20" i="1"/>
  <c r="D21" i="1"/>
  <c r="C21" i="1"/>
  <c r="D22" i="1"/>
  <c r="C22" i="1"/>
  <c r="D23" i="1"/>
  <c r="C23" i="1"/>
  <c r="D24" i="1"/>
  <c r="C24" i="1"/>
  <c r="D25" i="1"/>
  <c r="C25" i="1"/>
  <c r="D26" i="1"/>
  <c r="C26" i="1"/>
  <c r="D27" i="1"/>
  <c r="C27" i="1"/>
  <c r="D28" i="1"/>
  <c r="C28" i="1"/>
  <c r="D29" i="1"/>
  <c r="C29" i="1"/>
  <c r="D30" i="1"/>
  <c r="C30" i="1"/>
  <c r="D31" i="1"/>
  <c r="C31" i="1"/>
  <c r="D32" i="1"/>
  <c r="C32" i="1"/>
  <c r="D33" i="1"/>
  <c r="C33" i="1"/>
  <c r="D34" i="1"/>
  <c r="C34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<sst xmlns="http://schemas.openxmlformats.org/spreadsheetml/2006/main" count="54" uniqueCount="53">
  <si>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</si>
  <si>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</si>
  <si>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</si>
  <si>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</si>
  <si>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</si>
  <si>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</si>
  <si>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</si>
  <si>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</si>
  <si>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</si>
  <si>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</si>
  <si>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</si>
  <si>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</si>
  <si>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</si>
  <si>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</si>
  <si>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</si>
  <si>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</si>
  <si>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</si>
  <si>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5º__</t>
  </si>
  <si>
    <t>1.3</t>
  </si>
  <si>
    <t xml:space="preserve"> 2017/2018</t>
  </si>
  <si>
    <t>TOTAL</t>
  </si>
  <si>
    <t>2.1</t>
  </si>
  <si>
    <t>TESTE Nº3</t>
  </si>
  <si>
    <t>Ficha de avaliação 3</t>
  </si>
  <si>
    <t>Data: ___/___/2018</t>
  </si>
  <si>
    <t>Classificação qualitativa</t>
  </si>
  <si>
    <t>1.1.1</t>
  </si>
  <si>
    <t>1.2.1</t>
  </si>
  <si>
    <t>1.4</t>
  </si>
  <si>
    <t>2.2</t>
  </si>
  <si>
    <t>2.3</t>
  </si>
  <si>
    <t>2.4</t>
  </si>
  <si>
    <t>2.5</t>
  </si>
  <si>
    <t>2.6</t>
  </si>
  <si>
    <t>2.7</t>
  </si>
  <si>
    <t>2.8</t>
  </si>
  <si>
    <t>3.1.1</t>
  </si>
  <si>
    <t>3.1.2</t>
  </si>
  <si>
    <t>3.2.1</t>
  </si>
  <si>
    <t>3.2.2</t>
  </si>
  <si>
    <t>3.2.3</t>
  </si>
  <si>
    <t>3.2.4</t>
  </si>
  <si>
    <t>3.3</t>
  </si>
  <si>
    <t>3.4</t>
  </si>
  <si>
    <t>3.5</t>
  </si>
  <si>
    <t>4.1</t>
  </si>
  <si>
    <t>5.1</t>
  </si>
  <si>
    <t>5.2</t>
  </si>
  <si>
    <t>5.3</t>
  </si>
  <si>
    <t>6.1</t>
  </si>
  <si>
    <t>6.2</t>
  </si>
  <si>
    <t>6.3</t>
  </si>
  <si>
    <t>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</si>
</sst>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6" fillId="0" borderId="5" xfId="0" applyFont="1" applyBorder="1"/>
    <xf numFmtId="14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/>
    </xf>
    <xf numFmtId="0" fontId="4" fillId="0" borderId="11" xfId="0" applyFont="1" applyFill="1" applyBorder="1"/>
    <xf numFmtId="0" fontId="3" fillId="0" borderId="11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4" fillId="0" borderId="14" xfId="0" applyFont="1" applyFill="1" applyBorder="1"/>
    <xf numFmtId="0" fontId="3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13" xfId="0" applyFont="1" applyFill="1" applyBorder="1"/>
    <xf numFmtId="0" fontId="7" fillId="0" borderId="8" xfId="0" applyFont="1" applyFill="1" applyBorder="1"/>
    <xf numFmtId="0" fontId="7" fillId="0" borderId="10" xfId="0" applyFont="1" applyFill="1" applyBorder="1"/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 sz="1200"/>
              <a:t>Ficha Nº 3 - 5º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TESTE Nº3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76DF-4F0B-91D0-D49386BD6712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76DF-4F0B-91D0-D49386BD6712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6DF-4F0B-91D0-D49386BD6712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76DF-4F0B-91D0-D49386BD671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76DF-4F0B-91D0-D49386BD67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0.83333333333333337</c:v>
                </c:pt>
                <c:pt idx="1">
                  <c:v>6.6666666666666666E-2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DF-4F0B-91D0-D49386BD67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15197832"/>
        <c:axId val="2115185032"/>
      </c:barChart>
      <c:catAx>
        <c:axId val="2115197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2115185032"/>
        <c:crosses val="autoZero"/>
        <c:auto val="1"/>
        <c:lblAlgn val="ctr"/>
        <c:lblOffset val="100"/>
        <c:noMultiLvlLbl val="0"/>
      </c:catAx>
      <c:valAx>
        <c:axId val="2115185032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2115197832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lang="en-US"/>
            </a:pPr>
            <a:endParaRPr lang="pt-PT"/>
          </a:p>
        </c:txPr>
      </c:dTable>
    </c:plotArea>
    <c:plotVisOnly val="1"/>
    <c:dispBlanksAs val="gap"/>
    <c:showDLblsOverMax val="0"/>
  </c:chart>
  <c:printSettings>
    <c:headerFooter/>
    <c:pageMargins b="0.750000000000001" l="0.70000000000000095" r="0.70000000000000095" t="0.750000000000001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4"/>
  <sheetViews>
    <sheetView tabSelected="1" zoomScale="90" zoomScaleNormal="90" workbookViewId="0">
      <selection activeCell="U14" sqref="U14"/>
    </sheetView>
  </sheetViews>
  <sheetFormatPr defaultColWidth="8.85546875" defaultRowHeight="15" x14ac:dyDescent="0.25"/>
  <cols>
    <col min="1" max="1" width="4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1" width="5.42578125" customWidth="1"/>
    <col min="12" max="12" width="4.85546875" bestFit="1" customWidth="1"/>
    <col min="13" max="34" width="5.42578125" customWidth="1"/>
    <col min="35" max="35" width="8.5703125" customWidth="1"/>
  </cols>
  <sheetData>
    <row r="1" spans="1:36" x14ac:dyDescent="0.25">
      <c r="E1" s="1"/>
      <c r="F1" s="1"/>
      <c r="G1" s="1"/>
      <c r="H1" s="1"/>
    </row>
    <row r="2" spans="1:36" x14ac:dyDescent="0.25">
      <c r="E2" s="1"/>
      <c r="F2" s="1"/>
      <c r="G2" s="1"/>
      <c r="H2" s="1"/>
    </row>
    <row r="3" spans="1:36" ht="15.75" thickBot="1" x14ac:dyDescent="0.3">
      <c r="A3" s="5"/>
      <c r="B3" s="48" t="s">
        <v>23</v>
      </c>
      <c r="C3" s="4"/>
      <c r="D3" s="5"/>
      <c r="E3" s="1"/>
      <c r="G3" s="1"/>
      <c r="H3" s="1"/>
      <c r="AJ3" s="8"/>
    </row>
    <row r="4" spans="1:36" x14ac:dyDescent="0.25">
      <c r="A4" s="27" t="s">
        <v>17</v>
      </c>
      <c r="B4" s="49" t="s">
        <v>19</v>
      </c>
      <c r="C4" s="28" t="s">
        <v>24</v>
      </c>
      <c r="D4" s="29"/>
      <c r="E4" s="30" t="s">
        <v>15</v>
      </c>
      <c r="F4" s="30">
        <v>5</v>
      </c>
      <c r="G4" s="30">
        <v>2</v>
      </c>
      <c r="H4" s="30">
        <v>4</v>
      </c>
      <c r="I4" s="30">
        <v>2</v>
      </c>
      <c r="J4" s="30">
        <v>4</v>
      </c>
      <c r="K4" s="30">
        <v>3</v>
      </c>
      <c r="L4" s="30">
        <v>3</v>
      </c>
      <c r="M4" s="30">
        <v>2</v>
      </c>
      <c r="N4" s="30">
        <v>3</v>
      </c>
      <c r="O4" s="30">
        <v>4</v>
      </c>
      <c r="P4" s="30">
        <v>2</v>
      </c>
      <c r="Q4" s="30">
        <v>2</v>
      </c>
      <c r="R4" s="30">
        <v>3</v>
      </c>
      <c r="S4" s="30">
        <v>3</v>
      </c>
      <c r="T4" s="30">
        <v>3</v>
      </c>
      <c r="U4" s="30">
        <v>3</v>
      </c>
      <c r="V4" s="30">
        <v>3</v>
      </c>
      <c r="W4" s="30">
        <v>3</v>
      </c>
      <c r="X4" s="30">
        <v>4</v>
      </c>
      <c r="Y4" s="30">
        <v>4</v>
      </c>
      <c r="Z4" s="30">
        <v>4</v>
      </c>
      <c r="AA4" s="30">
        <v>6</v>
      </c>
      <c r="AB4" s="30">
        <v>6</v>
      </c>
      <c r="AC4" s="30">
        <v>5</v>
      </c>
      <c r="AD4" s="30">
        <v>5</v>
      </c>
      <c r="AE4" s="30">
        <v>4</v>
      </c>
      <c r="AF4" s="30">
        <v>4</v>
      </c>
      <c r="AG4" s="30">
        <v>2</v>
      </c>
      <c r="AH4" s="30">
        <v>2</v>
      </c>
      <c r="AI4" s="31">
        <v>100</v>
      </c>
      <c r="AJ4" s="8"/>
    </row>
    <row r="5" spans="1:36" ht="15.75" thickBot="1" x14ac:dyDescent="0.3">
      <c r="A5" s="46" t="s">
        <v>1</v>
      </c>
      <c r="B5" s="47" t="s">
        <v>0</v>
      </c>
      <c r="C5" s="47" t="s">
        <v>25</v>
      </c>
      <c r="D5" s="47" t="s">
        <v>16</v>
      </c>
      <c r="E5" s="43" t="s">
        <v>2</v>
      </c>
      <c r="F5" s="44" t="s">
        <v>26</v>
      </c>
      <c r="G5" s="44" t="s">
        <v>27</v>
      </c>
      <c r="H5" s="44" t="s">
        <v>18</v>
      </c>
      <c r="I5" s="44" t="s">
        <v>28</v>
      </c>
      <c r="J5" s="44" t="s">
        <v>21</v>
      </c>
      <c r="K5" s="44" t="s">
        <v>29</v>
      </c>
      <c r="L5" s="44" t="s">
        <v>30</v>
      </c>
      <c r="M5" s="44" t="s">
        <v>31</v>
      </c>
      <c r="N5" s="44" t="s">
        <v>32</v>
      </c>
      <c r="O5" s="44" t="s">
        <v>33</v>
      </c>
      <c r="P5" s="44" t="s">
        <v>34</v>
      </c>
      <c r="Q5" s="44" t="s">
        <v>35</v>
      </c>
      <c r="R5" s="44" t="s">
        <v>36</v>
      </c>
      <c r="S5" s="44" t="s">
        <v>37</v>
      </c>
      <c r="T5" s="44" t="s">
        <v>38</v>
      </c>
      <c r="U5" s="44" t="s">
        <v>39</v>
      </c>
      <c r="V5" s="44" t="s">
        <v>40</v>
      </c>
      <c r="W5" s="44" t="s">
        <v>41</v>
      </c>
      <c r="X5" s="44" t="s">
        <v>42</v>
      </c>
      <c r="Y5" s="44" t="s">
        <v>43</v>
      </c>
      <c r="Z5" s="44" t="s">
        <v>44</v>
      </c>
      <c r="AA5" s="44" t="s">
        <v>45</v>
      </c>
      <c r="AB5" s="44" t="s">
        <v>46</v>
      </c>
      <c r="AC5" s="44" t="s">
        <v>47</v>
      </c>
      <c r="AD5" s="44" t="s">
        <v>48</v>
      </c>
      <c r="AE5" s="44" t="s">
        <v>49</v>
      </c>
      <c r="AF5" s="44" t="s">
        <v>50</v>
      </c>
      <c r="AG5" s="44" t="s">
        <v>51</v>
      </c>
      <c r="AH5" s="44" t="s">
        <v>52</v>
      </c>
      <c r="AI5" s="45" t="s">
        <v>20</v>
      </c>
    </row>
    <row r="6" spans="1:36" s="1" customFormat="1" x14ac:dyDescent="0.25">
      <c r="A6" s="50">
        <v>1</v>
      </c>
      <c r="B6" s="38"/>
      <c r="C6" s="39" t="str">
        <f>IF(D6&lt;20,"Não Satisfaz&lt;20",IF(D6&lt;50,"Não Satisfaz",IF(D6&lt;70,"Satisfaz",IF(D6&lt;90,"Satisfaz Bastante","Excelente"))))</f>
        <v>Satisfaz Bastante</v>
      </c>
      <c r="D6" s="40">
        <f>ROUND(E6,0)</f>
        <v>88</v>
      </c>
      <c r="E6" s="40">
        <f>SUM(F6:AH6)</f>
        <v>88</v>
      </c>
      <c r="F6" s="41">
        <v>5</v>
      </c>
      <c r="G6" s="41">
        <v>1</v>
      </c>
      <c r="H6" s="41">
        <v>1</v>
      </c>
      <c r="I6" s="41">
        <v>2</v>
      </c>
      <c r="J6" s="41">
        <v>2</v>
      </c>
      <c r="K6" s="41">
        <v>4</v>
      </c>
      <c r="L6" s="41">
        <v>2</v>
      </c>
      <c r="M6" s="41">
        <v>2</v>
      </c>
      <c r="N6" s="41">
        <v>2</v>
      </c>
      <c r="O6" s="41">
        <v>6</v>
      </c>
      <c r="P6" s="41">
        <v>6</v>
      </c>
      <c r="Q6" s="41">
        <v>3</v>
      </c>
      <c r="R6" s="41">
        <v>3</v>
      </c>
      <c r="S6" s="41">
        <v>3</v>
      </c>
      <c r="T6" s="41">
        <v>3</v>
      </c>
      <c r="U6" s="41">
        <v>3</v>
      </c>
      <c r="V6" s="41">
        <v>4</v>
      </c>
      <c r="W6" s="41">
        <v>2</v>
      </c>
      <c r="X6" s="41">
        <v>3</v>
      </c>
      <c r="Y6" s="41">
        <v>4</v>
      </c>
      <c r="Z6" s="41">
        <v>4</v>
      </c>
      <c r="AA6" s="41">
        <v>4</v>
      </c>
      <c r="AB6" s="41">
        <v>6</v>
      </c>
      <c r="AC6" s="41">
        <v>2</v>
      </c>
      <c r="AD6" s="41">
        <v>2</v>
      </c>
      <c r="AE6" s="41">
        <v>2</v>
      </c>
      <c r="AF6" s="41">
        <v>3</v>
      </c>
      <c r="AG6" s="41">
        <v>2</v>
      </c>
      <c r="AH6" s="41">
        <v>2</v>
      </c>
      <c r="AI6" s="42"/>
    </row>
    <row r="7" spans="1:36" s="1" customFormat="1" x14ac:dyDescent="0.25">
      <c r="A7" s="51">
        <v>2</v>
      </c>
      <c r="B7" s="23"/>
      <c r="C7" s="24" t="str">
        <f t="shared" ref="C7:C35" si="0">IF(D7&lt;20,"Não Satisfaz&lt;20",IF(D7&lt;50,"Não Satisfaz",IF(D7&lt;70,"Satisfaz",IF(D7&lt;90,"Satisfaz Bastante","Excelente"))))</f>
        <v>Não Satisfaz&lt;20</v>
      </c>
      <c r="D7" s="25">
        <f t="shared" ref="D7:D35" si="1">ROUND(E7,0)</f>
        <v>15</v>
      </c>
      <c r="E7" s="25">
        <f t="shared" ref="E7:E35" si="2">SUM(F7:AH7)</f>
        <v>15</v>
      </c>
      <c r="F7" s="26">
        <v>4</v>
      </c>
      <c r="G7" s="26">
        <v>2</v>
      </c>
      <c r="H7" s="26">
        <v>2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32"/>
    </row>
    <row r="8" spans="1:36" s="1" customFormat="1" x14ac:dyDescent="0.25">
      <c r="A8" s="51">
        <v>3</v>
      </c>
      <c r="B8" s="23"/>
      <c r="C8" s="24" t="str">
        <f t="shared" si="0"/>
        <v>Não Satisfaz</v>
      </c>
      <c r="D8" s="25">
        <f t="shared" si="1"/>
        <v>23</v>
      </c>
      <c r="E8" s="25">
        <f t="shared" si="2"/>
        <v>23</v>
      </c>
      <c r="F8" s="26">
        <v>4</v>
      </c>
      <c r="G8" s="26">
        <v>2</v>
      </c>
      <c r="H8" s="26">
        <v>1</v>
      </c>
      <c r="I8" s="26">
        <v>2</v>
      </c>
      <c r="J8" s="26">
        <v>2</v>
      </c>
      <c r="K8" s="26">
        <v>2</v>
      </c>
      <c r="L8" s="26">
        <v>2</v>
      </c>
      <c r="M8" s="26">
        <v>1</v>
      </c>
      <c r="N8" s="26">
        <v>1</v>
      </c>
      <c r="O8" s="26">
        <v>1</v>
      </c>
      <c r="P8" s="26">
        <v>1</v>
      </c>
      <c r="Q8" s="26">
        <v>1</v>
      </c>
      <c r="R8" s="26">
        <v>1</v>
      </c>
      <c r="S8" s="26">
        <v>1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32"/>
    </row>
    <row r="9" spans="1:36" s="1" customFormat="1" x14ac:dyDescent="0.25">
      <c r="A9" s="51">
        <v>4</v>
      </c>
      <c r="B9" s="23"/>
      <c r="C9" s="24" t="str">
        <f t="shared" si="0"/>
        <v>Não Satisfaz&lt;20</v>
      </c>
      <c r="D9" s="25">
        <f t="shared" si="1"/>
        <v>0</v>
      </c>
      <c r="E9" s="25">
        <f t="shared" si="2"/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32"/>
    </row>
    <row r="10" spans="1:36" s="1" customFormat="1" x14ac:dyDescent="0.25">
      <c r="A10" s="51">
        <v>5</v>
      </c>
      <c r="B10" s="23"/>
      <c r="C10" s="24" t="str">
        <f t="shared" si="0"/>
        <v>Não Satisfaz&lt;20</v>
      </c>
      <c r="D10" s="25">
        <f t="shared" si="1"/>
        <v>0</v>
      </c>
      <c r="E10" s="25">
        <f t="shared" si="2"/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32"/>
    </row>
    <row r="11" spans="1:36" s="1" customFormat="1" x14ac:dyDescent="0.25">
      <c r="A11" s="51">
        <v>6</v>
      </c>
      <c r="B11" s="23"/>
      <c r="C11" s="24" t="str">
        <f t="shared" si="0"/>
        <v>Não Satisfaz&lt;20</v>
      </c>
      <c r="D11" s="25">
        <f t="shared" si="1"/>
        <v>0</v>
      </c>
      <c r="E11" s="25">
        <f t="shared" si="2"/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32"/>
    </row>
    <row r="12" spans="1:36" s="1" customFormat="1" x14ac:dyDescent="0.25">
      <c r="A12" s="51">
        <v>7</v>
      </c>
      <c r="B12" s="23"/>
      <c r="C12" s="24" t="str">
        <f t="shared" si="0"/>
        <v>Não Satisfaz&lt;20</v>
      </c>
      <c r="D12" s="25">
        <f t="shared" si="1"/>
        <v>0</v>
      </c>
      <c r="E12" s="25">
        <f t="shared" si="2"/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32"/>
    </row>
    <row r="13" spans="1:36" s="1" customFormat="1" ht="15" customHeight="1" x14ac:dyDescent="0.25">
      <c r="A13" s="51">
        <v>8</v>
      </c>
      <c r="B13" s="23"/>
      <c r="C13" s="24" t="str">
        <f t="shared" si="0"/>
        <v>Satisfaz</v>
      </c>
      <c r="D13" s="25">
        <f t="shared" si="1"/>
        <v>52</v>
      </c>
      <c r="E13" s="25">
        <f t="shared" si="2"/>
        <v>52</v>
      </c>
      <c r="F13" s="26">
        <v>5</v>
      </c>
      <c r="G13" s="26">
        <v>4</v>
      </c>
      <c r="H13" s="26">
        <v>2</v>
      </c>
      <c r="I13" s="26">
        <v>4</v>
      </c>
      <c r="J13" s="26">
        <v>4</v>
      </c>
      <c r="K13" s="26">
        <v>4</v>
      </c>
      <c r="L13" s="26">
        <v>2</v>
      </c>
      <c r="M13" s="26">
        <v>2</v>
      </c>
      <c r="N13" s="26">
        <v>2</v>
      </c>
      <c r="O13" s="26">
        <v>5</v>
      </c>
      <c r="P13" s="26">
        <v>5</v>
      </c>
      <c r="Q13" s="26">
        <v>2</v>
      </c>
      <c r="R13" s="26">
        <v>2</v>
      </c>
      <c r="S13" s="26">
        <v>2</v>
      </c>
      <c r="T13" s="26">
        <v>2</v>
      </c>
      <c r="U13" s="26">
        <v>2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32"/>
    </row>
    <row r="14" spans="1:36" s="1" customFormat="1" x14ac:dyDescent="0.25">
      <c r="A14" s="51">
        <v>9</v>
      </c>
      <c r="B14" s="23"/>
      <c r="C14" s="24" t="str">
        <f t="shared" si="0"/>
        <v>Não Satisfaz&lt;20</v>
      </c>
      <c r="D14" s="25">
        <f t="shared" si="1"/>
        <v>0</v>
      </c>
      <c r="E14" s="25">
        <f t="shared" si="2"/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32"/>
    </row>
    <row r="15" spans="1:36" s="1" customFormat="1" x14ac:dyDescent="0.25">
      <c r="A15" s="51">
        <v>10</v>
      </c>
      <c r="B15" s="23"/>
      <c r="C15" s="24" t="str">
        <f t="shared" si="0"/>
        <v>Não Satisfaz&lt;20</v>
      </c>
      <c r="D15" s="25">
        <f t="shared" si="1"/>
        <v>0</v>
      </c>
      <c r="E15" s="25">
        <f t="shared" si="2"/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32"/>
    </row>
    <row r="16" spans="1:36" s="1" customFormat="1" x14ac:dyDescent="0.25">
      <c r="A16" s="51">
        <v>11</v>
      </c>
      <c r="B16" s="23"/>
      <c r="C16" s="24" t="str">
        <f t="shared" si="0"/>
        <v>Satisfaz Bastante</v>
      </c>
      <c r="D16" s="25">
        <f t="shared" si="1"/>
        <v>78</v>
      </c>
      <c r="E16" s="25">
        <f t="shared" si="2"/>
        <v>78</v>
      </c>
      <c r="F16" s="26">
        <v>6</v>
      </c>
      <c r="G16" s="26">
        <v>4</v>
      </c>
      <c r="H16" s="26">
        <v>2</v>
      </c>
      <c r="I16" s="26">
        <v>4</v>
      </c>
      <c r="J16" s="26">
        <v>4</v>
      </c>
      <c r="K16" s="26">
        <v>4</v>
      </c>
      <c r="L16" s="26">
        <v>2</v>
      </c>
      <c r="M16" s="26">
        <v>2</v>
      </c>
      <c r="N16" s="26">
        <v>2</v>
      </c>
      <c r="O16" s="26">
        <v>4</v>
      </c>
      <c r="P16" s="26">
        <v>4</v>
      </c>
      <c r="Q16" s="26">
        <v>3</v>
      </c>
      <c r="R16" s="26">
        <v>3</v>
      </c>
      <c r="S16" s="26">
        <v>3</v>
      </c>
      <c r="T16" s="26">
        <v>3</v>
      </c>
      <c r="U16" s="26">
        <v>3</v>
      </c>
      <c r="V16" s="26">
        <v>3</v>
      </c>
      <c r="W16" s="26">
        <v>2</v>
      </c>
      <c r="X16" s="26">
        <v>2</v>
      </c>
      <c r="Y16" s="26">
        <v>4</v>
      </c>
      <c r="Z16" s="26">
        <v>4</v>
      </c>
      <c r="AA16" s="26">
        <v>4</v>
      </c>
      <c r="AB16" s="26">
        <v>6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32"/>
    </row>
    <row r="17" spans="1:35" s="1" customFormat="1" x14ac:dyDescent="0.25">
      <c r="A17" s="51">
        <v>12</v>
      </c>
      <c r="B17" s="23"/>
      <c r="C17" s="24" t="str">
        <f t="shared" si="0"/>
        <v>Não Satisfaz&lt;20</v>
      </c>
      <c r="D17" s="25">
        <f t="shared" si="1"/>
        <v>0</v>
      </c>
      <c r="E17" s="25">
        <f t="shared" si="2"/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32"/>
    </row>
    <row r="18" spans="1:35" s="1" customFormat="1" x14ac:dyDescent="0.25">
      <c r="A18" s="51">
        <v>13</v>
      </c>
      <c r="B18" s="23"/>
      <c r="C18" s="24" t="str">
        <f t="shared" si="0"/>
        <v>Não Satisfaz</v>
      </c>
      <c r="D18" s="25">
        <f t="shared" si="1"/>
        <v>26</v>
      </c>
      <c r="E18" s="25">
        <f t="shared" si="2"/>
        <v>26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  <c r="M18" s="26">
        <v>1</v>
      </c>
      <c r="N18" s="26">
        <v>1</v>
      </c>
      <c r="O18" s="26">
        <v>1</v>
      </c>
      <c r="P18" s="26">
        <v>1</v>
      </c>
      <c r="Q18" s="26">
        <v>1</v>
      </c>
      <c r="R18" s="26">
        <v>1</v>
      </c>
      <c r="S18" s="26">
        <v>1</v>
      </c>
      <c r="T18" s="26">
        <v>1</v>
      </c>
      <c r="U18" s="26">
        <v>1</v>
      </c>
      <c r="V18" s="26">
        <v>1</v>
      </c>
      <c r="W18" s="26">
        <v>1</v>
      </c>
      <c r="X18" s="26">
        <v>1</v>
      </c>
      <c r="Y18" s="26">
        <v>1</v>
      </c>
      <c r="Z18" s="26">
        <v>1</v>
      </c>
      <c r="AA18" s="26">
        <v>1</v>
      </c>
      <c r="AB18" s="26">
        <v>1</v>
      </c>
      <c r="AC18" s="26">
        <v>0</v>
      </c>
      <c r="AD18" s="26">
        <v>0</v>
      </c>
      <c r="AE18" s="26">
        <v>0</v>
      </c>
      <c r="AF18" s="26">
        <v>1</v>
      </c>
      <c r="AG18" s="26">
        <v>1</v>
      </c>
      <c r="AH18" s="26">
        <v>1</v>
      </c>
      <c r="AI18" s="32"/>
    </row>
    <row r="19" spans="1:35" s="1" customFormat="1" x14ac:dyDescent="0.25">
      <c r="A19" s="51">
        <v>14</v>
      </c>
      <c r="B19" s="23"/>
      <c r="C19" s="24" t="str">
        <f t="shared" si="0"/>
        <v>Não Satisfaz&lt;20</v>
      </c>
      <c r="D19" s="25">
        <f t="shared" si="1"/>
        <v>0</v>
      </c>
      <c r="E19" s="25">
        <f t="shared" si="2"/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32"/>
    </row>
    <row r="20" spans="1:35" s="1" customFormat="1" x14ac:dyDescent="0.25">
      <c r="A20" s="51">
        <v>15</v>
      </c>
      <c r="B20" s="23"/>
      <c r="C20" s="24" t="str">
        <f t="shared" si="0"/>
        <v>Não Satisfaz&lt;20</v>
      </c>
      <c r="D20" s="25">
        <f t="shared" si="1"/>
        <v>0</v>
      </c>
      <c r="E20" s="25">
        <f t="shared" si="2"/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32"/>
    </row>
    <row r="21" spans="1:35" s="1" customFormat="1" x14ac:dyDescent="0.25">
      <c r="A21" s="51">
        <v>16</v>
      </c>
      <c r="B21" s="23"/>
      <c r="C21" s="24" t="str">
        <f t="shared" si="0"/>
        <v>Não Satisfaz&lt;20</v>
      </c>
      <c r="D21" s="25">
        <f t="shared" si="1"/>
        <v>0</v>
      </c>
      <c r="E21" s="25">
        <f t="shared" si="2"/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32"/>
    </row>
    <row r="22" spans="1:35" x14ac:dyDescent="0.25">
      <c r="A22" s="51">
        <v>17</v>
      </c>
      <c r="B22" s="23"/>
      <c r="C22" s="24" t="str">
        <f t="shared" si="0"/>
        <v>Não Satisfaz&lt;20</v>
      </c>
      <c r="D22" s="25">
        <f t="shared" si="1"/>
        <v>0</v>
      </c>
      <c r="E22" s="25">
        <f t="shared" si="2"/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32"/>
    </row>
    <row r="23" spans="1:35" x14ac:dyDescent="0.25">
      <c r="A23" s="51">
        <v>18</v>
      </c>
      <c r="B23" s="23"/>
      <c r="C23" s="24" t="str">
        <f t="shared" si="0"/>
        <v>Não Satisfaz&lt;20</v>
      </c>
      <c r="D23" s="25">
        <f t="shared" si="1"/>
        <v>0</v>
      </c>
      <c r="E23" s="25">
        <f t="shared" si="2"/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32"/>
    </row>
    <row r="24" spans="1:35" x14ac:dyDescent="0.25">
      <c r="A24" s="51">
        <v>19</v>
      </c>
      <c r="B24" s="23"/>
      <c r="C24" s="24" t="str">
        <f t="shared" si="0"/>
        <v>Não Satisfaz&lt;20</v>
      </c>
      <c r="D24" s="25">
        <f t="shared" si="1"/>
        <v>0</v>
      </c>
      <c r="E24" s="25">
        <f t="shared" si="2"/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32"/>
    </row>
    <row r="25" spans="1:35" x14ac:dyDescent="0.25">
      <c r="A25" s="51">
        <v>20</v>
      </c>
      <c r="B25" s="23"/>
      <c r="C25" s="24" t="str">
        <f t="shared" si="0"/>
        <v>Não Satisfaz&lt;20</v>
      </c>
      <c r="D25" s="25">
        <f t="shared" si="1"/>
        <v>0</v>
      </c>
      <c r="E25" s="25">
        <f t="shared" si="2"/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32"/>
    </row>
    <row r="26" spans="1:35" x14ac:dyDescent="0.25">
      <c r="A26" s="51">
        <v>21</v>
      </c>
      <c r="B26" s="23"/>
      <c r="C26" s="24" t="str">
        <f t="shared" si="0"/>
        <v>Não Satisfaz&lt;20</v>
      </c>
      <c r="D26" s="25">
        <f t="shared" si="1"/>
        <v>0</v>
      </c>
      <c r="E26" s="25">
        <f t="shared" si="2"/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32"/>
    </row>
    <row r="27" spans="1:35" s="1" customFormat="1" x14ac:dyDescent="0.25">
      <c r="A27" s="51">
        <v>22</v>
      </c>
      <c r="B27" s="23"/>
      <c r="C27" s="24" t="str">
        <f t="shared" si="0"/>
        <v>Não Satisfaz&lt;20</v>
      </c>
      <c r="D27" s="25">
        <f t="shared" si="1"/>
        <v>0</v>
      </c>
      <c r="E27" s="25">
        <f t="shared" si="2"/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32"/>
    </row>
    <row r="28" spans="1:35" s="1" customFormat="1" x14ac:dyDescent="0.25">
      <c r="A28" s="51">
        <v>23</v>
      </c>
      <c r="B28" s="23"/>
      <c r="C28" s="24" t="str">
        <f t="shared" si="0"/>
        <v>Não Satisfaz&lt;20</v>
      </c>
      <c r="D28" s="25">
        <f t="shared" si="1"/>
        <v>0</v>
      </c>
      <c r="E28" s="25">
        <f t="shared" si="2"/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32"/>
    </row>
    <row r="29" spans="1:35" s="1" customFormat="1" x14ac:dyDescent="0.25">
      <c r="A29" s="51">
        <v>24</v>
      </c>
      <c r="B29" s="23"/>
      <c r="C29" s="24" t="str">
        <f t="shared" si="0"/>
        <v>Não Satisfaz&lt;20</v>
      </c>
      <c r="D29" s="25">
        <f t="shared" si="1"/>
        <v>0</v>
      </c>
      <c r="E29" s="25">
        <f t="shared" si="2"/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32"/>
    </row>
    <row r="30" spans="1:35" s="1" customFormat="1" x14ac:dyDescent="0.25">
      <c r="A30" s="51">
        <v>25</v>
      </c>
      <c r="B30" s="23"/>
      <c r="C30" s="24" t="str">
        <f t="shared" si="0"/>
        <v>Não Satisfaz&lt;20</v>
      </c>
      <c r="D30" s="25">
        <f t="shared" si="1"/>
        <v>0</v>
      </c>
      <c r="E30" s="25">
        <f t="shared" si="2"/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32"/>
    </row>
    <row r="31" spans="1:35" s="1" customFormat="1" x14ac:dyDescent="0.25">
      <c r="A31" s="51">
        <v>26</v>
      </c>
      <c r="B31" s="23"/>
      <c r="C31" s="24" t="str">
        <f t="shared" si="0"/>
        <v>Não Satisfaz&lt;20</v>
      </c>
      <c r="D31" s="25">
        <f t="shared" si="1"/>
        <v>0</v>
      </c>
      <c r="E31" s="25">
        <f t="shared" si="2"/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32"/>
    </row>
    <row r="32" spans="1:35" s="1" customFormat="1" x14ac:dyDescent="0.25">
      <c r="A32" s="51">
        <v>27</v>
      </c>
      <c r="B32" s="23"/>
      <c r="C32" s="24" t="str">
        <f t="shared" si="0"/>
        <v>Não Satisfaz&lt;20</v>
      </c>
      <c r="D32" s="25">
        <f t="shared" si="1"/>
        <v>0</v>
      </c>
      <c r="E32" s="25">
        <f t="shared" si="2"/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32"/>
    </row>
    <row r="33" spans="1:37" s="1" customFormat="1" x14ac:dyDescent="0.25">
      <c r="A33" s="51">
        <v>28</v>
      </c>
      <c r="B33" s="23"/>
      <c r="C33" s="24" t="str">
        <f t="shared" si="0"/>
        <v>Não Satisfaz&lt;20</v>
      </c>
      <c r="D33" s="25">
        <f t="shared" si="1"/>
        <v>0</v>
      </c>
      <c r="E33" s="25">
        <f t="shared" si="2"/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32"/>
    </row>
    <row r="34" spans="1:37" s="1" customFormat="1" x14ac:dyDescent="0.25">
      <c r="A34" s="51">
        <v>29</v>
      </c>
      <c r="B34" s="23"/>
      <c r="C34" s="24" t="str">
        <f t="shared" si="0"/>
        <v>Não Satisfaz&lt;20</v>
      </c>
      <c r="D34" s="25">
        <f t="shared" ref="D34" si="3">ROUND(E34,0)</f>
        <v>0</v>
      </c>
      <c r="E34" s="25">
        <f t="shared" si="2"/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32"/>
    </row>
    <row r="35" spans="1:37" s="1" customFormat="1" ht="15.75" customHeight="1" thickBot="1" x14ac:dyDescent="0.3">
      <c r="A35" s="52">
        <v>30</v>
      </c>
      <c r="B35" s="33"/>
      <c r="C35" s="34" t="str">
        <f t="shared" si="0"/>
        <v>Não Satisfaz&lt;20</v>
      </c>
      <c r="D35" s="35">
        <f t="shared" si="1"/>
        <v>0</v>
      </c>
      <c r="E35" s="35">
        <f t="shared" si="2"/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7"/>
    </row>
    <row r="36" spans="1:37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40" spans="1:37" x14ac:dyDescent="0.25">
      <c r="D40" s="15" t="s">
        <v>22</v>
      </c>
      <c r="I40"/>
      <c r="J40"/>
    </row>
    <row r="41" spans="1:37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37" x14ac:dyDescent="0.25">
      <c r="D42" s="9">
        <f>COUNTIF(C6:C35,"Não Satisfaz&lt;20")</f>
        <v>25</v>
      </c>
      <c r="E42" s="9">
        <f>COUNTIF(C6:C35,"Não Satisfaz")</f>
        <v>2</v>
      </c>
      <c r="F42" s="6">
        <f>COUNTIF(C6:C35,"Satisfaz")</f>
        <v>1</v>
      </c>
      <c r="G42" s="6">
        <f>COUNTIF(C6:C35,"Satisfaz Bastante")</f>
        <v>2</v>
      </c>
      <c r="H42" s="6">
        <f>COUNTIF(C6:C35,"Excelente")</f>
        <v>0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37" x14ac:dyDescent="0.25">
      <c r="D43" s="10">
        <f t="shared" ref="D43:K43" si="4">D42/$K$42</f>
        <v>0.83333333333333337</v>
      </c>
      <c r="E43" s="10">
        <f t="shared" si="4"/>
        <v>6.6666666666666666E-2</v>
      </c>
      <c r="F43" s="13">
        <f t="shared" si="4"/>
        <v>3.3333333333333333E-2</v>
      </c>
      <c r="G43" s="13">
        <f t="shared" si="4"/>
        <v>6.6666666666666666E-2</v>
      </c>
      <c r="H43" s="13">
        <f t="shared" si="4"/>
        <v>0</v>
      </c>
      <c r="I43" s="12">
        <f t="shared" si="4"/>
        <v>0.1</v>
      </c>
      <c r="J43" s="10">
        <f t="shared" si="4"/>
        <v>0.9</v>
      </c>
      <c r="K43" s="7">
        <f t="shared" si="4"/>
        <v>1</v>
      </c>
    </row>
    <row r="44" spans="1:37" x14ac:dyDescent="0.25">
      <c r="E44" s="4"/>
      <c r="F44" s="4"/>
      <c r="G44" s="21">
        <f>SUM(G43:H43)</f>
        <v>6.6666666666666666E-2</v>
      </c>
      <c r="H44" s="22"/>
      <c r="I44" s="8"/>
      <c r="J44" s="8"/>
      <c r="K44" s="8"/>
    </row>
    <row r="45" spans="1:37" x14ac:dyDescent="0.25">
      <c r="G45" s="20" t="s">
        <v>5</v>
      </c>
      <c r="H45" s="20"/>
    </row>
    <row r="46" spans="1:37" x14ac:dyDescent="0.25">
      <c r="D46" s="14" t="s">
        <v>6</v>
      </c>
      <c r="E46" s="14" t="s">
        <v>7</v>
      </c>
      <c r="F46" s="14" t="s">
        <v>8</v>
      </c>
    </row>
    <row r="47" spans="1:37" x14ac:dyDescent="0.25">
      <c r="D47" s="18">
        <f>AVERAGE(E6:E35)</f>
        <v>9.4</v>
      </c>
      <c r="E47" s="17">
        <f>STDEV(E6:E35)</f>
        <v>22.977650310532265</v>
      </c>
      <c r="F47" s="17">
        <f>E47/D47</f>
        <v>2.4444308840991771</v>
      </c>
    </row>
    <row r="48" spans="1:37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8">
        <f>D47</f>
        <v>9.4</v>
      </c>
    </row>
    <row r="52" spans="3:4" x14ac:dyDescent="0.25">
      <c r="C52" s="5" t="s">
        <v>14</v>
      </c>
      <c r="D52" s="19">
        <f>E47</f>
        <v>22.977650310532265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0.83333333333333337</v>
      </c>
    </row>
  </sheetData>
  <mergeCells count="2">
    <mergeCell ref="G45:H45"/>
    <mergeCell ref="G44:H44"/>
  </mergeCells>
  <conditionalFormatting sqref="C6:D8 A3:C5 D3 D5 F5:N5 E5:E33 AJ3:AJ4 AI6:AI35 F6:AH6 C7:AH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autora</dc:creator>
  <cp:lastModifiedBy>Sara Batista Moutinho</cp:lastModifiedBy>
  <dcterms:created xsi:type="dcterms:W3CDTF">2014-10-17T09:31:54Z</dcterms:created>
  <dcterms:modified xsi:type="dcterms:W3CDTF">2018-01-08T14:56:21Z</dcterms:modified>
</cp:coreProperties>
</file>