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1" l="1"/>
  <c r="AD11" i="1" s="1"/>
  <c r="AC12" i="1"/>
  <c r="AD12" i="1" s="1"/>
  <c r="AC13" i="1"/>
  <c r="AC14" i="1"/>
  <c r="AD14" i="1" s="1"/>
  <c r="AC15" i="1"/>
  <c r="AC16" i="1"/>
  <c r="AD16" i="1" s="1"/>
  <c r="I9" i="2"/>
  <c r="AD13" i="1"/>
  <c r="AD15" i="1"/>
  <c r="AD18" i="1" l="1"/>
  <c r="AD22" i="1"/>
  <c r="AD26" i="1"/>
  <c r="AD30" i="1"/>
  <c r="AD34" i="1"/>
  <c r="AD38" i="1"/>
  <c r="AC17" i="1"/>
  <c r="AD17" i="1" s="1"/>
  <c r="AC18" i="1"/>
  <c r="AC19" i="1"/>
  <c r="AD19" i="1" s="1"/>
  <c r="AC20" i="1"/>
  <c r="AD20" i="1" s="1"/>
  <c r="AC21" i="1"/>
  <c r="AD21" i="1" s="1"/>
  <c r="AC22" i="1"/>
  <c r="AC23" i="1"/>
  <c r="AD23" i="1" s="1"/>
  <c r="AC24" i="1"/>
  <c r="AD24" i="1" s="1"/>
  <c r="AC25" i="1"/>
  <c r="AD25" i="1" s="1"/>
  <c r="AC26" i="1"/>
  <c r="AC27" i="1"/>
  <c r="AD27" i="1" s="1"/>
  <c r="AC28" i="1"/>
  <c r="AD28" i="1" s="1"/>
  <c r="AC29" i="1"/>
  <c r="AD29" i="1" s="1"/>
  <c r="AC30" i="1"/>
  <c r="AC31" i="1"/>
  <c r="AD31" i="1" s="1"/>
  <c r="AC32" i="1"/>
  <c r="AD32" i="1" s="1"/>
  <c r="AC33" i="1"/>
  <c r="AD33" i="1" s="1"/>
  <c r="AC34" i="1"/>
  <c r="AC35" i="1"/>
  <c r="AD35" i="1" s="1"/>
  <c r="AC36" i="1"/>
  <c r="AD36" i="1" s="1"/>
  <c r="AC37" i="1"/>
  <c r="AD37" i="1" s="1"/>
  <c r="AC38" i="1"/>
  <c r="AC39" i="1"/>
  <c r="AD39" i="1" s="1"/>
  <c r="AC40" i="1"/>
  <c r="AD40" i="1" s="1"/>
  <c r="C44" i="2" l="1"/>
  <c r="C42" i="2"/>
  <c r="C40" i="2"/>
  <c r="C43" i="2"/>
  <c r="C41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AC41" i="1"/>
  <c r="H16" i="2" l="1"/>
  <c r="I16" i="2" s="1"/>
  <c r="H17" i="2"/>
  <c r="I17" i="2" s="1"/>
  <c r="I13" i="2"/>
  <c r="I11" i="2"/>
  <c r="I12" i="2"/>
</calcChain>
</file>

<file path=xl/sharedStrings.xml><?xml version="1.0" encoding="utf-8"?>
<sst xmlns="http://schemas.openxmlformats.org/spreadsheetml/2006/main" count="56" uniqueCount="49">
  <si>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</si>
  <si>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</si>
  <si>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</si>
  <si>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</si>
  <si>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</si>
  <si>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</si>
  <si>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</si>
  <si>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</si>
  <si>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</si>
  <si>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</si>
  <si>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</si>
  <si>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</si>
  <si>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</si>
  <si>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</si>
  <si>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</si>
  <si>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</si>
  <si>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</si>
  <si>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</si>
  <si>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</si>
  <si>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</si>
  <si>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</si>
  <si>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</si>
  <si>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</si>
  <si>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</si>
  <si>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</si>
  <si>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</si>
  <si>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</si>
  <si>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</si>
  <si>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</si>
  <si>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</si>
  <si>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1.2</t>
  </si>
  <si>
    <t>2.1</t>
  </si>
  <si>
    <t>2.2</t>
  </si>
  <si>
    <t>4.1</t>
  </si>
  <si>
    <t>1.1 (I)</t>
  </si>
  <si>
    <t>1.2 (II)</t>
  </si>
  <si>
    <t>Domínio: A água, o ar, as rochas e o solo — materiais terrestres
Subdomínio: A importância da água para os seres vivos; A importância do ar para os seres vivos.</t>
  </si>
  <si>
    <t>1.1(III)</t>
  </si>
  <si>
    <t>3.</t>
  </si>
  <si>
    <t>5.</t>
  </si>
  <si>
    <t>6.1</t>
  </si>
  <si>
    <t>6.2</t>
  </si>
  <si>
    <t>7.1</t>
  </si>
  <si>
    <t>7.2</t>
  </si>
  <si>
    <t>8.</t>
  </si>
  <si>
    <t>9.1(I)</t>
  </si>
  <si>
    <t>9.1(II)</t>
  </si>
  <si>
    <t>10.</t>
  </si>
  <si>
    <t>2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</si>
</sst>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7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/>
    <xf numFmtId="0" fontId="5" fillId="0" borderId="7" xfId="0" applyFont="1" applyBorder="1" applyAlignment="1"/>
    <xf numFmtId="0" fontId="0" fillId="3" borderId="0" xfId="0" applyFill="1" applyProtection="1"/>
    <xf numFmtId="0" fontId="0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8" fillId="5" borderId="0" xfId="0" applyFont="1" applyFill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6" fillId="5" borderId="9" xfId="0" applyFont="1" applyFill="1" applyBorder="1" applyProtection="1"/>
    <xf numFmtId="0" fontId="6" fillId="5" borderId="11" xfId="0" applyFont="1" applyFill="1" applyBorder="1" applyProtection="1"/>
    <xf numFmtId="0" fontId="6" fillId="5" borderId="12" xfId="0" applyFont="1" applyFill="1" applyBorder="1" applyProtection="1"/>
    <xf numFmtId="0" fontId="0" fillId="0" borderId="13" xfId="0" applyFont="1" applyBorder="1"/>
    <xf numFmtId="0" fontId="0" fillId="0" borderId="2" xfId="0" applyFont="1" applyBorder="1" applyAlignment="1">
      <alignment horizontal="left"/>
    </xf>
    <xf numFmtId="1" fontId="0" fillId="0" borderId="2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 applyAlignment="1">
      <alignment horizontal="left"/>
    </xf>
    <xf numFmtId="1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center"/>
    </xf>
    <xf numFmtId="0" fontId="0" fillId="3" borderId="10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3" borderId="10" xfId="0" applyFont="1" applyFill="1" applyBorder="1" applyAlignment="1">
      <alignment horizontal="center"/>
    </xf>
    <xf numFmtId="0" fontId="0" fillId="3" borderId="21" xfId="0" applyFont="1" applyFill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0" fontId="10" fillId="3" borderId="0" xfId="0" applyFont="1" applyFill="1" applyAlignment="1" applyProtection="1">
      <alignment horizontal="right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 applyProtection="1"/>
    <xf numFmtId="0" fontId="0" fillId="0" borderId="0" xfId="0" applyFont="1"/>
    <xf numFmtId="1" fontId="16" fillId="0" borderId="2" xfId="0" applyNumberFormat="1" applyFont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0" fillId="3" borderId="0" xfId="0" applyFont="1" applyFill="1"/>
    <xf numFmtId="0" fontId="17" fillId="3" borderId="0" xfId="0" applyFont="1" applyFill="1" applyAlignment="1" applyProtection="1">
      <alignment horizontal="right"/>
    </xf>
    <xf numFmtId="0" fontId="17" fillId="3" borderId="0" xfId="0" applyFont="1" applyFill="1" applyAlignment="1" applyProtection="1"/>
    <xf numFmtId="0" fontId="17" fillId="3" borderId="0" xfId="0" applyFont="1" applyFill="1" applyAlignment="1" applyProtection="1">
      <alignment horizontal="center"/>
    </xf>
    <xf numFmtId="0" fontId="18" fillId="3" borderId="0" xfId="0" applyFont="1" applyFill="1" applyAlignment="1" applyProtection="1">
      <alignment horizontal="right"/>
    </xf>
    <xf numFmtId="0" fontId="10" fillId="3" borderId="0" xfId="0" applyFont="1" applyFill="1" applyBorder="1" applyAlignment="1" applyProtection="1">
      <protection locked="0"/>
    </xf>
    <xf numFmtId="0" fontId="0" fillId="3" borderId="0" xfId="0" applyFont="1" applyFill="1" applyBorder="1" applyProtection="1"/>
    <xf numFmtId="0" fontId="19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7" fillId="3" borderId="0" xfId="0" applyFont="1" applyFill="1" applyBorder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</xf>
    <xf numFmtId="0" fontId="0" fillId="3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center"/>
    </xf>
    <xf numFmtId="0" fontId="18" fillId="3" borderId="0" xfId="0" applyFont="1" applyFill="1" applyProtection="1"/>
    <xf numFmtId="0" fontId="18" fillId="3" borderId="0" xfId="0" applyFont="1" applyFill="1" applyAlignment="1" applyProtection="1">
      <alignment horizontal="right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1" fontId="18" fillId="4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  <protection locked="0"/>
    </xf>
    <xf numFmtId="1" fontId="18" fillId="0" borderId="2" xfId="0" applyNumberFormat="1" applyFont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horizontal="right" vertical="center"/>
    </xf>
    <xf numFmtId="0" fontId="13" fillId="3" borderId="1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14" fillId="3" borderId="24" xfId="0" applyFont="1" applyFill="1" applyBorder="1" applyAlignment="1" applyProtection="1">
      <alignment horizontal="left" vertical="top"/>
      <protection locked="0"/>
    </xf>
    <xf numFmtId="0" fontId="0" fillId="3" borderId="24" xfId="0" applyFont="1" applyFill="1" applyBorder="1" applyAlignment="1" applyProtection="1">
      <protection locked="0"/>
    </xf>
    <xf numFmtId="0" fontId="0" fillId="3" borderId="25" xfId="0" applyFont="1" applyFill="1" applyBorder="1" applyAlignment="1" applyProtection="1">
      <protection locked="0"/>
    </xf>
    <xf numFmtId="0" fontId="19" fillId="3" borderId="0" xfId="0" applyFont="1" applyFill="1" applyBorder="1" applyAlignment="1" applyProtection="1">
      <alignment horizontal="center"/>
      <protection locked="0"/>
    </xf>
    <xf numFmtId="0" fontId="18" fillId="3" borderId="0" xfId="0" applyFont="1" applyFill="1" applyBorder="1" applyAlignment="1" applyProtection="1">
      <alignment horizontal="right"/>
    </xf>
    <xf numFmtId="0" fontId="18" fillId="3" borderId="0" xfId="0" applyFont="1" applyFill="1" applyAlignment="1" applyProtection="1">
      <alignment horizontal="right"/>
    </xf>
    <xf numFmtId="14" fontId="16" fillId="3" borderId="1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/>
    <xf numFmtId="0" fontId="0" fillId="0" borderId="8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9" xfId="0" applyFont="1" applyFill="1" applyBorder="1" applyAlignment="1" applyProtection="1">
      <alignment horizontal="right"/>
    </xf>
    <xf numFmtId="0" fontId="0" fillId="3" borderId="20" xfId="0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15" fillId="3" borderId="23" xfId="0" applyFont="1" applyFill="1" applyBorder="1" applyAlignment="1" applyProtection="1">
      <alignment horizontal="left" vertical="top" wrapText="1"/>
      <protection locked="0"/>
    </xf>
    <xf numFmtId="1" fontId="22" fillId="3" borderId="2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7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6529288"/>
        <c:axId val="216530072"/>
        <c:axId val="0"/>
      </c:bar3DChart>
      <c:catAx>
        <c:axId val="216529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6530072"/>
        <c:crosses val="autoZero"/>
        <c:auto val="1"/>
        <c:lblAlgn val="ctr"/>
        <c:lblOffset val="100"/>
        <c:noMultiLvlLbl val="0"/>
      </c:catAx>
      <c:valAx>
        <c:axId val="21653007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6529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365072"/>
        <c:axId val="371458416"/>
        <c:axId val="0"/>
      </c:bar3DChart>
      <c:catAx>
        <c:axId val="218365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1458416"/>
        <c:crosses val="autoZero"/>
        <c:auto val="1"/>
        <c:lblAlgn val="ctr"/>
        <c:lblOffset val="100"/>
        <c:noMultiLvlLbl val="0"/>
      </c:catAx>
      <c:valAx>
        <c:axId val="37145841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21836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1079500</xdr:colOff>
      <xdr:row>1</xdr:row>
      <xdr:rowOff>153820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200025" y="0"/>
          <a:ext cx="126047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958850</xdr:colOff>
      <xdr:row>0</xdr:row>
      <xdr:rowOff>344320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412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view="pageBreakPreview" topLeftCell="B1" zoomScaleNormal="100" zoomScaleSheetLayoutView="100" workbookViewId="0">
      <selection activeCell="C4" sqref="C4:D4"/>
    </sheetView>
  </sheetViews>
  <sheetFormatPr defaultColWidth="10.7109375" defaultRowHeight="15" x14ac:dyDescent="0.25"/>
  <cols>
    <col min="1" max="1" width="5.7109375" customWidth="1"/>
    <col min="2" max="2" width="26.85546875" customWidth="1"/>
    <col min="3" max="4" width="4.85546875" customWidth="1"/>
    <col min="5" max="5" width="4.5703125" customWidth="1"/>
    <col min="6" max="6" width="4.42578125" customWidth="1"/>
    <col min="7" max="7" width="4.140625" customWidth="1"/>
    <col min="8" max="8" width="4" customWidth="1"/>
    <col min="9" max="10" width="4.42578125" customWidth="1"/>
    <col min="11" max="11" width="4.7109375" customWidth="1"/>
    <col min="12" max="12" width="4.42578125" customWidth="1"/>
    <col min="13" max="13" width="4.28515625" customWidth="1"/>
    <col min="14" max="14" width="4.85546875" customWidth="1"/>
    <col min="15" max="15" width="5.140625" customWidth="1"/>
    <col min="16" max="16" width="4.7109375" customWidth="1"/>
    <col min="17" max="17" width="4.140625" customWidth="1"/>
    <col min="18" max="18" width="4" customWidth="1"/>
    <col min="19" max="20" width="5.140625" customWidth="1"/>
    <col min="21" max="22" width="4.28515625" customWidth="1"/>
    <col min="23" max="23" width="4" customWidth="1"/>
    <col min="24" max="24" width="1.5703125" customWidth="1"/>
    <col min="25" max="25" width="2" customWidth="1"/>
    <col min="26" max="26" width="1.7109375" customWidth="1"/>
    <col min="27" max="27" width="1.42578125" customWidth="1"/>
    <col min="28" max="28" width="1.5703125" customWidth="1"/>
    <col min="29" max="29" width="5.85546875" customWidth="1"/>
    <col min="30" max="30" width="11.85546875" customWidth="1"/>
    <col min="31" max="31" width="1.140625" customWidth="1"/>
  </cols>
  <sheetData>
    <row r="1" spans="1:31" x14ac:dyDescent="0.25">
      <c r="A1" s="45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1" ht="15" customHeight="1" x14ac:dyDescent="0.25">
      <c r="A2" s="43"/>
      <c r="B2" s="42" t="s">
        <v>2</v>
      </c>
      <c r="C2" s="83" t="s">
        <v>1</v>
      </c>
      <c r="D2" s="83"/>
      <c r="E2" s="83"/>
      <c r="F2" s="83"/>
      <c r="G2" s="83"/>
      <c r="H2" s="83"/>
      <c r="I2" s="83"/>
      <c r="J2" s="47"/>
      <c r="K2" s="47" t="s">
        <v>3</v>
      </c>
      <c r="L2" s="47"/>
      <c r="M2" s="47"/>
      <c r="N2" s="47"/>
      <c r="O2" s="84"/>
      <c r="P2" s="84"/>
      <c r="Q2" s="84"/>
      <c r="R2" s="47"/>
      <c r="S2" s="85" t="s">
        <v>4</v>
      </c>
      <c r="T2" s="85"/>
      <c r="U2" s="85"/>
      <c r="V2" s="85"/>
      <c r="W2" s="84"/>
      <c r="X2" s="84"/>
      <c r="Y2" s="84"/>
      <c r="Z2" s="84"/>
      <c r="AA2" s="84"/>
      <c r="AB2" s="84"/>
      <c r="AC2" s="84"/>
      <c r="AD2" s="44"/>
      <c r="AE2" s="16"/>
    </row>
    <row r="3" spans="1:31" s="45" customFormat="1" ht="6" customHeight="1" x14ac:dyDescent="0.25">
      <c r="A3" s="43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44"/>
      <c r="Z3" s="44"/>
      <c r="AA3" s="44"/>
      <c r="AB3" s="44"/>
      <c r="AC3" s="44"/>
      <c r="AD3" s="44"/>
      <c r="AE3" s="44"/>
    </row>
    <row r="4" spans="1:31" ht="15" customHeight="1" x14ac:dyDescent="0.25">
      <c r="A4" s="43"/>
      <c r="B4" s="49" t="s">
        <v>7</v>
      </c>
      <c r="C4" s="83" t="s">
        <v>48</v>
      </c>
      <c r="D4" s="83"/>
      <c r="E4" s="53"/>
      <c r="F4" s="53"/>
      <c r="G4" s="53"/>
      <c r="H4" s="53"/>
      <c r="I4" s="91"/>
      <c r="J4" s="91"/>
      <c r="K4" s="89"/>
      <c r="L4" s="89"/>
      <c r="M4" s="90"/>
      <c r="N4" s="90"/>
      <c r="O4" s="89"/>
      <c r="P4" s="89"/>
      <c r="Q4" s="90"/>
      <c r="R4" s="93"/>
      <c r="S4" s="89"/>
      <c r="T4" s="89"/>
      <c r="U4" s="54"/>
      <c r="V4" s="90"/>
      <c r="W4" s="90"/>
      <c r="X4" s="55"/>
      <c r="Y4" s="91" t="s">
        <v>5</v>
      </c>
      <c r="Z4" s="91"/>
      <c r="AA4" s="92"/>
      <c r="AB4" s="92"/>
      <c r="AC4" s="92"/>
      <c r="AD4" s="44"/>
      <c r="AE4" s="16"/>
    </row>
    <row r="5" spans="1:31" ht="6" customHeight="1" x14ac:dyDescent="0.25">
      <c r="A5" s="43"/>
      <c r="B5" s="42"/>
      <c r="C5" s="56"/>
      <c r="D5" s="56"/>
      <c r="E5" s="56"/>
      <c r="F5" s="56"/>
      <c r="G5" s="56"/>
      <c r="H5" s="56"/>
      <c r="I5" s="56"/>
      <c r="J5" s="57"/>
      <c r="K5" s="57"/>
      <c r="L5" s="54"/>
      <c r="M5" s="54"/>
      <c r="N5" s="54"/>
      <c r="O5" s="54"/>
      <c r="P5" s="54"/>
      <c r="Q5" s="58"/>
      <c r="R5" s="58"/>
      <c r="S5" s="59"/>
      <c r="T5" s="59"/>
      <c r="U5" s="54"/>
      <c r="V5" s="54"/>
      <c r="W5" s="60"/>
      <c r="X5" s="60"/>
      <c r="Y5" s="54"/>
      <c r="Z5" s="58"/>
      <c r="AA5" s="58"/>
      <c r="AB5" s="61"/>
      <c r="AC5" s="61"/>
      <c r="AD5" s="44"/>
      <c r="AE5" s="16"/>
    </row>
    <row r="6" spans="1:31" ht="15.75" customHeight="1" thickBot="1" x14ac:dyDescent="0.3">
      <c r="A6" s="43"/>
      <c r="B6" s="52"/>
      <c r="C6" s="62" t="s">
        <v>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3"/>
      <c r="X6" s="43"/>
      <c r="Y6" s="44"/>
      <c r="Z6" s="44"/>
      <c r="AA6" s="44"/>
      <c r="AB6" s="44"/>
      <c r="AC6" s="44"/>
      <c r="AD6" s="44"/>
      <c r="AE6" s="16"/>
    </row>
    <row r="7" spans="1:31" ht="30" customHeight="1" thickBot="1" x14ac:dyDescent="0.3">
      <c r="A7" s="43"/>
      <c r="B7" s="63"/>
      <c r="C7" s="100" t="s">
        <v>36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7"/>
      <c r="Z7" s="87"/>
      <c r="AA7" s="87"/>
      <c r="AB7" s="87"/>
      <c r="AC7" s="88"/>
      <c r="AD7" s="44"/>
      <c r="AE7" s="16"/>
    </row>
    <row r="8" spans="1:31" ht="6" customHeight="1" x14ac:dyDescent="0.25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4"/>
      <c r="X8" s="64"/>
      <c r="Y8" s="65"/>
      <c r="Z8" s="65"/>
      <c r="AA8" s="65"/>
      <c r="AB8" s="65"/>
      <c r="AC8" s="65"/>
      <c r="AD8" s="65"/>
      <c r="AE8" s="1"/>
    </row>
    <row r="9" spans="1:31" ht="14.1" customHeight="1" x14ac:dyDescent="0.25">
      <c r="A9" s="66"/>
      <c r="B9" s="67"/>
      <c r="C9" s="68" t="s">
        <v>34</v>
      </c>
      <c r="D9" s="68" t="s">
        <v>35</v>
      </c>
      <c r="E9" s="68" t="s">
        <v>37</v>
      </c>
      <c r="F9" s="68" t="s">
        <v>30</v>
      </c>
      <c r="G9" s="68" t="s">
        <v>31</v>
      </c>
      <c r="H9" s="68" t="s">
        <v>32</v>
      </c>
      <c r="I9" s="68" t="s">
        <v>32</v>
      </c>
      <c r="J9" s="68" t="s">
        <v>38</v>
      </c>
      <c r="K9" s="68" t="s">
        <v>33</v>
      </c>
      <c r="L9" s="68" t="s">
        <v>39</v>
      </c>
      <c r="M9" s="68" t="s">
        <v>40</v>
      </c>
      <c r="N9" s="68" t="s">
        <v>41</v>
      </c>
      <c r="O9" s="68" t="s">
        <v>42</v>
      </c>
      <c r="P9" s="68" t="s">
        <v>43</v>
      </c>
      <c r="Q9" s="68" t="s">
        <v>44</v>
      </c>
      <c r="R9" s="68" t="s">
        <v>45</v>
      </c>
      <c r="S9" s="68" t="s">
        <v>46</v>
      </c>
      <c r="T9" s="68" t="s">
        <v>47</v>
      </c>
      <c r="U9" s="68"/>
      <c r="V9" s="68"/>
      <c r="W9" s="68"/>
      <c r="X9" s="68"/>
      <c r="Y9" s="68"/>
      <c r="Z9" s="68"/>
      <c r="AA9" s="68"/>
      <c r="AB9" s="68"/>
      <c r="AC9" s="69" t="s">
        <v>0</v>
      </c>
      <c r="AD9" s="66"/>
      <c r="AE9" s="1"/>
    </row>
    <row r="10" spans="1:31" ht="14.1" customHeight="1" x14ac:dyDescent="0.25">
      <c r="A10" s="17" t="s">
        <v>8</v>
      </c>
      <c r="B10" s="70" t="s">
        <v>27</v>
      </c>
      <c r="C10" s="101">
        <v>6</v>
      </c>
      <c r="D10" s="101">
        <v>6</v>
      </c>
      <c r="E10" s="101">
        <v>6</v>
      </c>
      <c r="F10" s="101">
        <v>4</v>
      </c>
      <c r="G10" s="101">
        <v>6</v>
      </c>
      <c r="H10" s="101">
        <v>6</v>
      </c>
      <c r="I10" s="101">
        <v>6</v>
      </c>
      <c r="J10" s="101">
        <v>4</v>
      </c>
      <c r="K10" s="101">
        <v>6</v>
      </c>
      <c r="L10" s="101">
        <v>6</v>
      </c>
      <c r="M10" s="101">
        <v>2</v>
      </c>
      <c r="N10" s="101">
        <v>6</v>
      </c>
      <c r="O10" s="101">
        <v>6</v>
      </c>
      <c r="P10" s="101">
        <v>6</v>
      </c>
      <c r="Q10" s="101">
        <v>6</v>
      </c>
      <c r="R10" s="101">
        <v>6</v>
      </c>
      <c r="S10" s="101">
        <v>6</v>
      </c>
      <c r="T10" s="101">
        <v>6</v>
      </c>
      <c r="U10" s="101"/>
      <c r="V10" s="101"/>
      <c r="W10" s="101"/>
      <c r="X10" s="71"/>
      <c r="Y10" s="71"/>
      <c r="Z10" s="71"/>
      <c r="AA10" s="71"/>
      <c r="AB10" s="71"/>
      <c r="AC10" s="72">
        <f>SUM(C10:AB10)</f>
        <v>100</v>
      </c>
      <c r="AD10" s="18" t="s">
        <v>9</v>
      </c>
      <c r="AE10" s="1"/>
    </row>
    <row r="11" spans="1:31" ht="14.1" customHeight="1" x14ac:dyDescent="0.25">
      <c r="A11" s="73">
        <v>1</v>
      </c>
      <c r="B11" s="7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77" t="str">
        <f t="shared" ref="AC11:AC40" si="0">IF(COUNTA(B11)&gt;0,(SUM(C11:AB11)),($AE$11))</f>
        <v>-</v>
      </c>
      <c r="AD11" s="75" t="str">
        <f t="shared" ref="AD11:AD40" si="1">IF(AC11=$AE$11,"",IF(AC11&lt;19.5,"Fraco",IF(AC11&lt;49.5,"Não Satisfaz",IF(AC11&lt;69.5,"Satisfaz",IF(AC11&lt;89.5,"Satisfaz Bastante","Excelente")))))</f>
        <v/>
      </c>
      <c r="AE11" s="3" t="s">
        <v>28</v>
      </c>
    </row>
    <row r="12" spans="1:31" ht="14.1" customHeight="1" x14ac:dyDescent="0.25">
      <c r="A12" s="73">
        <v>2</v>
      </c>
      <c r="B12" s="74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77" t="str">
        <f t="shared" si="0"/>
        <v>-</v>
      </c>
      <c r="AD12" s="75" t="str">
        <f t="shared" si="1"/>
        <v/>
      </c>
      <c r="AE12" s="1"/>
    </row>
    <row r="13" spans="1:31" ht="14.1" customHeight="1" x14ac:dyDescent="0.25">
      <c r="A13" s="73">
        <v>3</v>
      </c>
      <c r="B13" s="7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77" t="str">
        <f t="shared" si="0"/>
        <v>-</v>
      </c>
      <c r="AD13" s="75" t="str">
        <f t="shared" si="1"/>
        <v/>
      </c>
      <c r="AE13" s="1"/>
    </row>
    <row r="14" spans="1:31" ht="14.1" customHeight="1" x14ac:dyDescent="0.25">
      <c r="A14" s="73">
        <v>4</v>
      </c>
      <c r="B14" s="7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77" t="str">
        <f t="shared" si="0"/>
        <v>-</v>
      </c>
      <c r="AD14" s="75" t="str">
        <f t="shared" si="1"/>
        <v/>
      </c>
      <c r="AE14" s="1"/>
    </row>
    <row r="15" spans="1:31" ht="14.1" customHeight="1" x14ac:dyDescent="0.25">
      <c r="A15" s="73">
        <v>5</v>
      </c>
      <c r="B15" s="7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77" t="str">
        <f t="shared" si="0"/>
        <v>-</v>
      </c>
      <c r="AD15" s="75" t="str">
        <f t="shared" si="1"/>
        <v/>
      </c>
      <c r="AE15" s="1"/>
    </row>
    <row r="16" spans="1:31" ht="14.1" customHeight="1" x14ac:dyDescent="0.25">
      <c r="A16" s="73">
        <v>6</v>
      </c>
      <c r="B16" s="7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77" t="str">
        <f t="shared" si="0"/>
        <v>-</v>
      </c>
      <c r="AD16" s="75" t="str">
        <f t="shared" si="1"/>
        <v/>
      </c>
      <c r="AE16" s="1"/>
    </row>
    <row r="17" spans="1:31" ht="14.1" customHeight="1" x14ac:dyDescent="0.25">
      <c r="A17" s="73">
        <v>7</v>
      </c>
      <c r="B17" s="7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77" t="str">
        <f t="shared" si="0"/>
        <v>-</v>
      </c>
      <c r="AD17" s="75" t="str">
        <f t="shared" si="1"/>
        <v/>
      </c>
      <c r="AE17" s="1"/>
    </row>
    <row r="18" spans="1:31" ht="14.1" customHeight="1" x14ac:dyDescent="0.25">
      <c r="A18" s="73">
        <v>8</v>
      </c>
      <c r="B18" s="7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77" t="str">
        <f t="shared" si="0"/>
        <v>-</v>
      </c>
      <c r="AD18" s="75" t="str">
        <f t="shared" si="1"/>
        <v/>
      </c>
      <c r="AE18" s="1"/>
    </row>
    <row r="19" spans="1:31" ht="14.1" customHeight="1" x14ac:dyDescent="0.25">
      <c r="A19" s="73">
        <v>9</v>
      </c>
      <c r="B19" s="7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77" t="str">
        <f t="shared" si="0"/>
        <v>-</v>
      </c>
      <c r="AD19" s="75" t="str">
        <f t="shared" si="1"/>
        <v/>
      </c>
      <c r="AE19" s="1"/>
    </row>
    <row r="20" spans="1:31" ht="14.1" customHeight="1" x14ac:dyDescent="0.25">
      <c r="A20" s="73">
        <v>10</v>
      </c>
      <c r="B20" s="7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77" t="str">
        <f t="shared" si="0"/>
        <v>-</v>
      </c>
      <c r="AD20" s="75" t="str">
        <f t="shared" si="1"/>
        <v/>
      </c>
      <c r="AE20" s="1"/>
    </row>
    <row r="21" spans="1:31" ht="14.1" customHeight="1" x14ac:dyDescent="0.25">
      <c r="A21" s="73">
        <v>11</v>
      </c>
      <c r="B21" s="7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77" t="str">
        <f t="shared" si="0"/>
        <v>-</v>
      </c>
      <c r="AD21" s="75" t="str">
        <f t="shared" si="1"/>
        <v/>
      </c>
      <c r="AE21" s="1"/>
    </row>
    <row r="22" spans="1:31" ht="14.1" customHeight="1" x14ac:dyDescent="0.25">
      <c r="A22" s="73">
        <v>12</v>
      </c>
      <c r="B22" s="7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77" t="str">
        <f t="shared" si="0"/>
        <v>-</v>
      </c>
      <c r="AD22" s="75" t="str">
        <f t="shared" si="1"/>
        <v/>
      </c>
      <c r="AE22" s="1"/>
    </row>
    <row r="23" spans="1:31" ht="14.1" customHeight="1" x14ac:dyDescent="0.25">
      <c r="A23" s="73">
        <v>13</v>
      </c>
      <c r="B23" s="7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77" t="str">
        <f t="shared" si="0"/>
        <v>-</v>
      </c>
      <c r="AD23" s="75" t="str">
        <f t="shared" si="1"/>
        <v/>
      </c>
      <c r="AE23" s="1"/>
    </row>
    <row r="24" spans="1:31" ht="14.1" customHeight="1" x14ac:dyDescent="0.25">
      <c r="A24" s="73">
        <v>14</v>
      </c>
      <c r="B24" s="7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77" t="str">
        <f t="shared" si="0"/>
        <v>-</v>
      </c>
      <c r="AD24" s="75" t="str">
        <f t="shared" si="1"/>
        <v/>
      </c>
      <c r="AE24" s="1"/>
    </row>
    <row r="25" spans="1:31" ht="14.1" customHeight="1" x14ac:dyDescent="0.25">
      <c r="A25" s="73">
        <v>15</v>
      </c>
      <c r="B25" s="7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77" t="str">
        <f t="shared" si="0"/>
        <v>-</v>
      </c>
      <c r="AD25" s="75" t="str">
        <f t="shared" si="1"/>
        <v/>
      </c>
      <c r="AE25" s="1"/>
    </row>
    <row r="26" spans="1:31" ht="14.1" customHeight="1" x14ac:dyDescent="0.25">
      <c r="A26" s="73">
        <v>16</v>
      </c>
      <c r="B26" s="7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77" t="str">
        <f t="shared" si="0"/>
        <v>-</v>
      </c>
      <c r="AD26" s="75" t="str">
        <f t="shared" si="1"/>
        <v/>
      </c>
      <c r="AE26" s="1"/>
    </row>
    <row r="27" spans="1:31" ht="14.1" customHeight="1" x14ac:dyDescent="0.25">
      <c r="A27" s="73">
        <v>17</v>
      </c>
      <c r="B27" s="7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77" t="str">
        <f t="shared" si="0"/>
        <v>-</v>
      </c>
      <c r="AD27" s="75" t="str">
        <f t="shared" si="1"/>
        <v/>
      </c>
      <c r="AE27" s="1"/>
    </row>
    <row r="28" spans="1:31" ht="14.1" customHeight="1" x14ac:dyDescent="0.25">
      <c r="A28" s="73">
        <v>18</v>
      </c>
      <c r="B28" s="7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77" t="str">
        <f t="shared" si="0"/>
        <v>-</v>
      </c>
      <c r="AD28" s="75" t="str">
        <f t="shared" si="1"/>
        <v/>
      </c>
      <c r="AE28" s="1"/>
    </row>
    <row r="29" spans="1:31" ht="14.1" customHeight="1" x14ac:dyDescent="0.25">
      <c r="A29" s="73">
        <v>19</v>
      </c>
      <c r="B29" s="7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77" t="str">
        <f t="shared" si="0"/>
        <v>-</v>
      </c>
      <c r="AD29" s="75" t="str">
        <f t="shared" si="1"/>
        <v/>
      </c>
      <c r="AE29" s="1"/>
    </row>
    <row r="30" spans="1:31" ht="14.1" customHeight="1" x14ac:dyDescent="0.25">
      <c r="A30" s="73">
        <v>20</v>
      </c>
      <c r="B30" s="7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77" t="str">
        <f t="shared" si="0"/>
        <v>-</v>
      </c>
      <c r="AD30" s="75" t="str">
        <f t="shared" si="1"/>
        <v/>
      </c>
      <c r="AE30" s="1"/>
    </row>
    <row r="31" spans="1:31" ht="14.1" customHeight="1" x14ac:dyDescent="0.25">
      <c r="A31" s="73">
        <v>21</v>
      </c>
      <c r="B31" s="7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77" t="str">
        <f t="shared" si="0"/>
        <v>-</v>
      </c>
      <c r="AD31" s="75" t="str">
        <f t="shared" si="1"/>
        <v/>
      </c>
      <c r="AE31" s="1"/>
    </row>
    <row r="32" spans="1:31" ht="14.1" customHeight="1" x14ac:dyDescent="0.25">
      <c r="A32" s="73">
        <v>22</v>
      </c>
      <c r="B32" s="7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77" t="str">
        <f t="shared" si="0"/>
        <v>-</v>
      </c>
      <c r="AD32" s="75" t="str">
        <f t="shared" si="1"/>
        <v/>
      </c>
      <c r="AE32" s="1"/>
    </row>
    <row r="33" spans="1:31" ht="14.1" customHeight="1" x14ac:dyDescent="0.25">
      <c r="A33" s="73">
        <v>23</v>
      </c>
      <c r="B33" s="7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77" t="str">
        <f t="shared" si="0"/>
        <v>-</v>
      </c>
      <c r="AD33" s="75" t="str">
        <f t="shared" si="1"/>
        <v/>
      </c>
      <c r="AE33" s="1"/>
    </row>
    <row r="34" spans="1:31" ht="14.1" customHeight="1" x14ac:dyDescent="0.25">
      <c r="A34" s="73">
        <v>24</v>
      </c>
      <c r="B34" s="7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77" t="str">
        <f t="shared" si="0"/>
        <v>-</v>
      </c>
      <c r="AD34" s="75" t="str">
        <f t="shared" si="1"/>
        <v/>
      </c>
      <c r="AE34" s="1"/>
    </row>
    <row r="35" spans="1:31" ht="14.1" customHeight="1" x14ac:dyDescent="0.25">
      <c r="A35" s="73">
        <v>25</v>
      </c>
      <c r="B35" s="7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77" t="str">
        <f t="shared" si="0"/>
        <v>-</v>
      </c>
      <c r="AD35" s="75" t="str">
        <f t="shared" si="1"/>
        <v/>
      </c>
      <c r="AE35" s="1"/>
    </row>
    <row r="36" spans="1:31" ht="14.1" customHeight="1" x14ac:dyDescent="0.25">
      <c r="A36" s="73">
        <v>26</v>
      </c>
      <c r="B36" s="7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77" t="str">
        <f t="shared" si="0"/>
        <v>-</v>
      </c>
      <c r="AD36" s="75" t="str">
        <f t="shared" si="1"/>
        <v/>
      </c>
      <c r="AE36" s="1"/>
    </row>
    <row r="37" spans="1:31" ht="14.1" customHeight="1" x14ac:dyDescent="0.25">
      <c r="A37" s="73">
        <v>27</v>
      </c>
      <c r="B37" s="7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77" t="str">
        <f t="shared" si="0"/>
        <v>-</v>
      </c>
      <c r="AD37" s="75" t="str">
        <f t="shared" si="1"/>
        <v/>
      </c>
      <c r="AE37" s="1"/>
    </row>
    <row r="38" spans="1:31" ht="14.1" customHeight="1" x14ac:dyDescent="0.25">
      <c r="A38" s="73">
        <v>28</v>
      </c>
      <c r="B38" s="7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77" t="str">
        <f t="shared" si="0"/>
        <v>-</v>
      </c>
      <c r="AD38" s="75" t="str">
        <f t="shared" si="1"/>
        <v/>
      </c>
      <c r="AE38" s="1"/>
    </row>
    <row r="39" spans="1:31" ht="14.1" customHeight="1" x14ac:dyDescent="0.25">
      <c r="A39" s="73">
        <v>29</v>
      </c>
      <c r="B39" s="7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77" t="str">
        <f t="shared" si="0"/>
        <v>-</v>
      </c>
      <c r="AD39" s="75" t="str">
        <f t="shared" si="1"/>
        <v/>
      </c>
      <c r="AE39" s="1"/>
    </row>
    <row r="40" spans="1:31" ht="14.1" customHeight="1" x14ac:dyDescent="0.25">
      <c r="A40" s="73">
        <v>30</v>
      </c>
      <c r="B40" s="7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77" t="str">
        <f t="shared" si="0"/>
        <v>-</v>
      </c>
      <c r="AD40" s="75" t="str">
        <f t="shared" si="1"/>
        <v/>
      </c>
      <c r="AE40" s="1"/>
    </row>
    <row r="41" spans="1:31" ht="14.1" customHeight="1" x14ac:dyDescent="0.25">
      <c r="A41" s="81" t="s">
        <v>10</v>
      </c>
      <c r="B41" s="82"/>
      <c r="C41" s="78">
        <f>COUNTIF(C11:C40,C10)</f>
        <v>0</v>
      </c>
      <c r="D41" s="78">
        <f t="shared" ref="D41:AB41" si="2">COUNTIF(D11:D40,D10)</f>
        <v>0</v>
      </c>
      <c r="E41" s="78">
        <f t="shared" si="2"/>
        <v>0</v>
      </c>
      <c r="F41" s="78">
        <f t="shared" si="2"/>
        <v>0</v>
      </c>
      <c r="G41" s="78">
        <f t="shared" si="2"/>
        <v>0</v>
      </c>
      <c r="H41" s="78">
        <f t="shared" si="2"/>
        <v>0</v>
      </c>
      <c r="I41" s="78">
        <f t="shared" si="2"/>
        <v>0</v>
      </c>
      <c r="J41" s="78">
        <f t="shared" si="2"/>
        <v>0</v>
      </c>
      <c r="K41" s="78">
        <f t="shared" si="2"/>
        <v>0</v>
      </c>
      <c r="L41" s="78">
        <f t="shared" si="2"/>
        <v>0</v>
      </c>
      <c r="M41" s="78">
        <f t="shared" si="2"/>
        <v>0</v>
      </c>
      <c r="N41" s="78">
        <f t="shared" si="2"/>
        <v>0</v>
      </c>
      <c r="O41" s="78">
        <f t="shared" si="2"/>
        <v>0</v>
      </c>
      <c r="P41" s="78">
        <f t="shared" si="2"/>
        <v>0</v>
      </c>
      <c r="Q41" s="78">
        <f t="shared" si="2"/>
        <v>0</v>
      </c>
      <c r="R41" s="78">
        <f t="shared" si="2"/>
        <v>0</v>
      </c>
      <c r="S41" s="78">
        <f t="shared" si="2"/>
        <v>0</v>
      </c>
      <c r="T41" s="78">
        <f t="shared" si="2"/>
        <v>0</v>
      </c>
      <c r="U41" s="78">
        <f t="shared" si="2"/>
        <v>0</v>
      </c>
      <c r="V41" s="78">
        <f t="shared" si="2"/>
        <v>0</v>
      </c>
      <c r="W41" s="78">
        <f t="shared" si="2"/>
        <v>0</v>
      </c>
      <c r="X41" s="78">
        <f t="shared" si="2"/>
        <v>0</v>
      </c>
      <c r="Y41" s="78">
        <f t="shared" si="2"/>
        <v>0</v>
      </c>
      <c r="Z41" s="78">
        <f t="shared" si="2"/>
        <v>0</v>
      </c>
      <c r="AA41" s="78">
        <f t="shared" si="2"/>
        <v>0</v>
      </c>
      <c r="AB41" s="78">
        <f t="shared" si="2"/>
        <v>0</v>
      </c>
      <c r="AC41" s="79">
        <f>MIN(C41:AB41)</f>
        <v>0</v>
      </c>
      <c r="AD41" s="66"/>
      <c r="AE41" s="1"/>
    </row>
    <row r="42" spans="1:31" ht="14.1" customHeight="1" x14ac:dyDescent="0.25">
      <c r="A42" s="81" t="s">
        <v>11</v>
      </c>
      <c r="B42" s="82"/>
      <c r="C42" s="78">
        <f>COUNTIF(C11:C40,0)</f>
        <v>0</v>
      </c>
      <c r="D42" s="78">
        <f t="shared" ref="D42:AB42" si="3">COUNTIF(D11:D40,0)</f>
        <v>0</v>
      </c>
      <c r="E42" s="78">
        <f t="shared" si="3"/>
        <v>0</v>
      </c>
      <c r="F42" s="78">
        <f t="shared" si="3"/>
        <v>0</v>
      </c>
      <c r="G42" s="78">
        <f t="shared" si="3"/>
        <v>0</v>
      </c>
      <c r="H42" s="78">
        <f t="shared" si="3"/>
        <v>0</v>
      </c>
      <c r="I42" s="78">
        <f t="shared" si="3"/>
        <v>0</v>
      </c>
      <c r="J42" s="78">
        <f t="shared" si="3"/>
        <v>0</v>
      </c>
      <c r="K42" s="78">
        <f t="shared" si="3"/>
        <v>0</v>
      </c>
      <c r="L42" s="78">
        <f t="shared" si="3"/>
        <v>0</v>
      </c>
      <c r="M42" s="78">
        <f t="shared" si="3"/>
        <v>0</v>
      </c>
      <c r="N42" s="78">
        <f t="shared" si="3"/>
        <v>0</v>
      </c>
      <c r="O42" s="78">
        <f t="shared" si="3"/>
        <v>0</v>
      </c>
      <c r="P42" s="78">
        <f t="shared" si="3"/>
        <v>0</v>
      </c>
      <c r="Q42" s="78">
        <f t="shared" si="3"/>
        <v>0</v>
      </c>
      <c r="R42" s="78">
        <f t="shared" si="3"/>
        <v>0</v>
      </c>
      <c r="S42" s="78">
        <f t="shared" si="3"/>
        <v>0</v>
      </c>
      <c r="T42" s="78">
        <f t="shared" si="3"/>
        <v>0</v>
      </c>
      <c r="U42" s="78">
        <f t="shared" si="3"/>
        <v>0</v>
      </c>
      <c r="V42" s="78">
        <f t="shared" si="3"/>
        <v>0</v>
      </c>
      <c r="W42" s="78">
        <f t="shared" si="3"/>
        <v>0</v>
      </c>
      <c r="X42" s="78">
        <f t="shared" si="3"/>
        <v>0</v>
      </c>
      <c r="Y42" s="78">
        <f t="shared" si="3"/>
        <v>0</v>
      </c>
      <c r="Z42" s="78">
        <f t="shared" si="3"/>
        <v>0</v>
      </c>
      <c r="AA42" s="78">
        <f t="shared" si="3"/>
        <v>0</v>
      </c>
      <c r="AB42" s="78">
        <f t="shared" si="3"/>
        <v>0</v>
      </c>
      <c r="AC42" s="80"/>
      <c r="AD42" s="66"/>
      <c r="AE42" s="1"/>
    </row>
    <row r="43" spans="1: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  <mergeCell ref="A42:B42"/>
    <mergeCell ref="C4:D4"/>
    <mergeCell ref="C2:I2"/>
    <mergeCell ref="O2:Q2"/>
    <mergeCell ref="S2:V2"/>
  </mergeCells>
  <conditionalFormatting sqref="C11:AB40">
    <cfRule type="cellIs" dxfId="6" priority="9" stopIfTrue="1" operator="greaterThan">
      <formula>C$10</formula>
    </cfRule>
  </conditionalFormatting>
  <conditionalFormatting sqref="AD11:AD40">
    <cfRule type="containsText" dxfId="5" priority="2" operator="containsText" text="Excelente">
      <formula>NOT(ISERROR(SEARCH("Excelente",AD11)))</formula>
    </cfRule>
    <cfRule type="containsText" dxfId="4" priority="3" operator="containsText" text="Satisfaz Bastante">
      <formula>NOT(ISERROR(SEARCH("Satisfaz Bastante",AD11)))</formula>
    </cfRule>
    <cfRule type="containsText" dxfId="3" priority="4" operator="containsText" text="Satisfaz">
      <formula>NOT(ISERROR(SEARCH("Satisfaz",AD11)))</formula>
    </cfRule>
    <cfRule type="containsText" dxfId="2" priority="5" operator="containsText" text="Não Satisfaz">
      <formula>NOT(ISERROR(SEARCH("Não Satisfaz",AD11)))</formula>
    </cfRule>
    <cfRule type="containsText" dxfId="1" priority="6" operator="containsText" text="Fraco">
      <formula>NOT(ISERROR(SEARCH("Fraco",AD11)))</formula>
    </cfRule>
  </conditionalFormatting>
  <conditionalFormatting sqref="AD11:AD40">
    <cfRule type="containsBlanks" dxfId="0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scale="89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0" zoomScaleNormal="100" workbookViewId="0">
      <selection activeCell="B2" sqref="B2"/>
    </sheetView>
  </sheetViews>
  <sheetFormatPr defaultColWidth="8.7109375" defaultRowHeight="14.25" x14ac:dyDescent="0.2"/>
  <cols>
    <col min="1" max="1" width="4.42578125" style="5" customWidth="1"/>
    <col min="2" max="2" width="20.140625" style="5" customWidth="1"/>
    <col min="3" max="3" width="14.28515625" style="5" customWidth="1"/>
    <col min="4" max="4" width="17.140625" style="5" customWidth="1"/>
    <col min="5" max="5" width="5.140625" style="5" customWidth="1"/>
    <col min="6" max="6" width="12.28515625" style="5" customWidth="1"/>
    <col min="7" max="7" width="10.42578125" style="5" customWidth="1"/>
    <col min="8" max="8" width="10.85546875" style="5" customWidth="1"/>
    <col min="9" max="29" width="8.7109375" style="5"/>
    <col min="30" max="30" width="8.7109375" style="5" customWidth="1"/>
    <col min="31" max="16384" width="8.7109375" style="5"/>
  </cols>
  <sheetData>
    <row r="1" spans="1:11" ht="29.25" customHeight="1" x14ac:dyDescent="0.2"/>
    <row r="2" spans="1:11" ht="16.5" thickBot="1" x14ac:dyDescent="0.3">
      <c r="B2" s="19" t="s">
        <v>2</v>
      </c>
      <c r="C2" s="94" t="str">
        <f>'Grelha Correção'!C2:I2</f>
        <v>Ciências Naturais</v>
      </c>
      <c r="D2" s="94"/>
      <c r="E2" s="11"/>
      <c r="F2" s="21" t="s">
        <v>4</v>
      </c>
      <c r="G2" s="95">
        <f>'Grelha Correção'!W$2</f>
        <v>0</v>
      </c>
      <c r="H2" s="95"/>
      <c r="I2" s="22"/>
      <c r="J2" s="12"/>
      <c r="K2" s="12"/>
    </row>
    <row r="3" spans="1:11" ht="16.5" thickTop="1" x14ac:dyDescent="0.25">
      <c r="B3" s="6"/>
      <c r="C3" s="6"/>
      <c r="D3" s="7"/>
      <c r="E3" s="7"/>
      <c r="G3" s="8"/>
      <c r="H3" s="9"/>
      <c r="I3" s="9"/>
      <c r="J3" s="9"/>
      <c r="K3" s="9"/>
    </row>
    <row r="4" spans="1:11" ht="16.5" thickBot="1" x14ac:dyDescent="0.3">
      <c r="B4" s="20" t="s">
        <v>12</v>
      </c>
      <c r="C4" s="95">
        <f>'Grelha Correção'!O$2</f>
        <v>0</v>
      </c>
      <c r="D4" s="95"/>
      <c r="E4" s="12"/>
      <c r="F4" s="21" t="s">
        <v>5</v>
      </c>
      <c r="G4" s="95">
        <f>'Grelha Correção'!AA$4</f>
        <v>0</v>
      </c>
      <c r="H4" s="95"/>
      <c r="I4" s="12"/>
    </row>
    <row r="5" spans="1:11" ht="15" thickTop="1" x14ac:dyDescent="0.2"/>
    <row r="6" spans="1:11" ht="14.45" customHeight="1" thickBot="1" x14ac:dyDescent="0.3">
      <c r="B6" s="20" t="s">
        <v>7</v>
      </c>
      <c r="C6" s="94" t="str">
        <f>'Grelha Correção'!C4:D4</f>
        <v>2 C</v>
      </c>
      <c r="D6" s="94"/>
      <c r="E6" s="12"/>
    </row>
    <row r="7" spans="1:11" ht="15.75" thickTop="1" thickBot="1" x14ac:dyDescent="0.25"/>
    <row r="8" spans="1:11" ht="15.75" thickBot="1" x14ac:dyDescent="0.3">
      <c r="A8" s="24" t="s">
        <v>8</v>
      </c>
      <c r="B8" s="23" t="s">
        <v>13</v>
      </c>
      <c r="C8" s="23" t="s">
        <v>14</v>
      </c>
      <c r="D8" s="25" t="s">
        <v>9</v>
      </c>
    </row>
    <row r="9" spans="1:11" ht="15" customHeight="1" thickBot="1" x14ac:dyDescent="0.3">
      <c r="A9" s="26">
        <f>'Grelha Correção'!A11</f>
        <v>1</v>
      </c>
      <c r="B9" s="27">
        <f>'Grelha Correção'!B11</f>
        <v>0</v>
      </c>
      <c r="C9" s="28" t="str">
        <f>'Grelha Correção'!AC11</f>
        <v>-</v>
      </c>
      <c r="D9" s="29" t="str">
        <f>'Grelha Correção'!AD11</f>
        <v/>
      </c>
      <c r="F9" s="96" t="s">
        <v>16</v>
      </c>
      <c r="G9" s="97"/>
      <c r="H9" s="98"/>
      <c r="I9" s="35">
        <f>COUNTA('Grelha Correção'!B11:B40)</f>
        <v>0</v>
      </c>
    </row>
    <row r="10" spans="1:11" ht="15" customHeight="1" thickBot="1" x14ac:dyDescent="0.3">
      <c r="A10" s="26">
        <f>'Grelha Correção'!A12</f>
        <v>2</v>
      </c>
      <c r="B10" s="27">
        <f>'Grelha Correção'!B12</f>
        <v>0</v>
      </c>
      <c r="C10" s="28" t="str">
        <f>'Grelha Correção'!AC12</f>
        <v>-</v>
      </c>
      <c r="D10" s="29" t="str">
        <f>'Grelha Correção'!AD12</f>
        <v/>
      </c>
      <c r="F10" s="96" t="s">
        <v>15</v>
      </c>
      <c r="G10" s="97"/>
      <c r="H10" s="98"/>
      <c r="I10" s="35">
        <f>COUNTIF('Grelha Correção'!AC11:AC40,"&gt;0")</f>
        <v>0</v>
      </c>
    </row>
    <row r="11" spans="1:11" ht="15" customHeight="1" thickBot="1" x14ac:dyDescent="0.3">
      <c r="A11" s="26">
        <f>'Grelha Correção'!A13</f>
        <v>3</v>
      </c>
      <c r="B11" s="27">
        <f>'Grelha Correção'!B13</f>
        <v>0</v>
      </c>
      <c r="C11" s="28" t="str">
        <f>'Grelha Correção'!AC13</f>
        <v>-</v>
      </c>
      <c r="D11" s="29" t="str">
        <f>'Grelha Correção'!AD13</f>
        <v/>
      </c>
      <c r="F11" s="96" t="s">
        <v>17</v>
      </c>
      <c r="G11" s="97"/>
      <c r="H11" s="98"/>
      <c r="I11" s="35" t="e">
        <f>AVERAGE(C9:C38)</f>
        <v>#DIV/0!</v>
      </c>
    </row>
    <row r="12" spans="1:11" ht="15" customHeight="1" thickBot="1" x14ac:dyDescent="0.3">
      <c r="A12" s="26">
        <f>'Grelha Correção'!A14</f>
        <v>4</v>
      </c>
      <c r="B12" s="27">
        <f>'Grelha Correção'!B14</f>
        <v>0</v>
      </c>
      <c r="C12" s="28" t="str">
        <f>'Grelha Correção'!AC14</f>
        <v>-</v>
      </c>
      <c r="D12" s="29" t="str">
        <f>'Grelha Correção'!AD14</f>
        <v/>
      </c>
      <c r="F12" s="96" t="s">
        <v>22</v>
      </c>
      <c r="G12" s="97"/>
      <c r="H12" s="98"/>
      <c r="I12" s="35">
        <f>MAX(C9:C38)</f>
        <v>0</v>
      </c>
    </row>
    <row r="13" spans="1:11" ht="15" customHeight="1" x14ac:dyDescent="0.25">
      <c r="A13" s="26">
        <f>'Grelha Correção'!A15</f>
        <v>5</v>
      </c>
      <c r="B13" s="27">
        <f>'Grelha Correção'!B15</f>
        <v>0</v>
      </c>
      <c r="C13" s="28" t="str">
        <f>'Grelha Correção'!AC15</f>
        <v>-</v>
      </c>
      <c r="D13" s="29" t="str">
        <f>'Grelha Correção'!AD15</f>
        <v/>
      </c>
      <c r="F13" s="96" t="s">
        <v>23</v>
      </c>
      <c r="G13" s="97"/>
      <c r="H13" s="98"/>
      <c r="I13" s="35">
        <f>MIN(C9:C38)</f>
        <v>0</v>
      </c>
    </row>
    <row r="14" spans="1:11" ht="15.75" thickBot="1" x14ac:dyDescent="0.3">
      <c r="A14" s="26">
        <f>'Grelha Correção'!A16</f>
        <v>6</v>
      </c>
      <c r="B14" s="27">
        <f>'Grelha Correção'!B16</f>
        <v>0</v>
      </c>
      <c r="C14" s="28" t="str">
        <f>'Grelha Correção'!AC16</f>
        <v>-</v>
      </c>
      <c r="D14" s="29" t="str">
        <f>'Grelha Correção'!AD16</f>
        <v/>
      </c>
      <c r="F14" s="99"/>
      <c r="G14" s="99"/>
      <c r="H14" s="99"/>
    </row>
    <row r="15" spans="1:11" ht="15" customHeight="1" thickBot="1" x14ac:dyDescent="0.3">
      <c r="A15" s="26">
        <f>'Grelha Correção'!A17</f>
        <v>7</v>
      </c>
      <c r="B15" s="27">
        <f>'Grelha Correção'!B17</f>
        <v>0</v>
      </c>
      <c r="C15" s="28" t="str">
        <f>'Grelha Correção'!AC17</f>
        <v>-</v>
      </c>
      <c r="D15" s="29" t="str">
        <f>'Grelha Correção'!AD17</f>
        <v/>
      </c>
      <c r="F15" s="13"/>
      <c r="G15" s="13"/>
      <c r="H15" s="10"/>
      <c r="I15" s="38" t="s">
        <v>24</v>
      </c>
    </row>
    <row r="16" spans="1:11" ht="15" customHeight="1" thickBot="1" x14ac:dyDescent="0.3">
      <c r="A16" s="26">
        <f>'Grelha Correção'!A18</f>
        <v>8</v>
      </c>
      <c r="B16" s="27">
        <f>'Grelha Correção'!B18</f>
        <v>0</v>
      </c>
      <c r="C16" s="28" t="str">
        <f>'Grelha Correção'!AC18</f>
        <v>-</v>
      </c>
      <c r="D16" s="29" t="str">
        <f>'Grelha Correção'!AD18</f>
        <v/>
      </c>
      <c r="F16" s="96" t="s">
        <v>25</v>
      </c>
      <c r="G16" s="97"/>
      <c r="H16" s="36">
        <f>COUNTIF(C9:C38,"&lt;49,45")</f>
        <v>0</v>
      </c>
      <c r="I16" s="39" t="e">
        <f>(H16*100)/I9</f>
        <v>#DIV/0!</v>
      </c>
    </row>
    <row r="17" spans="1:9" ht="15" customHeight="1" thickBot="1" x14ac:dyDescent="0.3">
      <c r="A17" s="26">
        <f>'Grelha Correção'!A19</f>
        <v>9</v>
      </c>
      <c r="B17" s="27">
        <f>'Grelha Correção'!B19</f>
        <v>0</v>
      </c>
      <c r="C17" s="28" t="str">
        <f>'Grelha Correção'!AC19</f>
        <v>-</v>
      </c>
      <c r="D17" s="29" t="str">
        <f>'Grelha Correção'!AD19</f>
        <v/>
      </c>
      <c r="F17" s="96" t="s">
        <v>26</v>
      </c>
      <c r="G17" s="97"/>
      <c r="H17" s="36">
        <f>COUNTIF(C9:C38,"&gt;49,44")</f>
        <v>0</v>
      </c>
      <c r="I17" s="40" t="e">
        <f>(H17*100)/I9</f>
        <v>#DIV/0!</v>
      </c>
    </row>
    <row r="18" spans="1:9" ht="15" customHeight="1" x14ac:dyDescent="0.25">
      <c r="A18" s="26">
        <f>'Grelha Correção'!A20</f>
        <v>10</v>
      </c>
      <c r="B18" s="27">
        <f>'Grelha Correção'!B20</f>
        <v>0</v>
      </c>
      <c r="C18" s="28" t="str">
        <f>'Grelha Correção'!AC20</f>
        <v>-</v>
      </c>
      <c r="D18" s="29" t="str">
        <f>'Grelha Correção'!AD20</f>
        <v/>
      </c>
      <c r="F18" s="15"/>
      <c r="G18" s="15"/>
      <c r="H18" s="37"/>
      <c r="I18" s="37"/>
    </row>
    <row r="19" spans="1:9" ht="15" customHeight="1" x14ac:dyDescent="0.25">
      <c r="A19" s="26">
        <f>'Grelha Correção'!A21</f>
        <v>11</v>
      </c>
      <c r="B19" s="27">
        <f>'Grelha Correção'!B21</f>
        <v>0</v>
      </c>
      <c r="C19" s="28" t="str">
        <f>'Grelha Correção'!AC21</f>
        <v>-</v>
      </c>
      <c r="D19" s="29" t="str">
        <f>'Grelha Correção'!AD21</f>
        <v/>
      </c>
      <c r="F19" s="13"/>
      <c r="G19" s="13"/>
    </row>
    <row r="20" spans="1:9" ht="15" x14ac:dyDescent="0.25">
      <c r="A20" s="26">
        <f>'Grelha Correção'!A22</f>
        <v>12</v>
      </c>
      <c r="B20" s="27">
        <f>'Grelha Correção'!B22</f>
        <v>0</v>
      </c>
      <c r="C20" s="28" t="str">
        <f>'Grelha Correção'!AC22</f>
        <v>-</v>
      </c>
      <c r="D20" s="29" t="str">
        <f>'Grelha Correção'!AD22</f>
        <v/>
      </c>
    </row>
    <row r="21" spans="1:9" ht="15" x14ac:dyDescent="0.25">
      <c r="A21" s="26">
        <f>'Grelha Correção'!A23</f>
        <v>13</v>
      </c>
      <c r="B21" s="27">
        <f>'Grelha Correção'!B23</f>
        <v>0</v>
      </c>
      <c r="C21" s="28" t="str">
        <f>'Grelha Correção'!AC23</f>
        <v>-</v>
      </c>
      <c r="D21" s="29" t="str">
        <f>'Grelha Correção'!AD23</f>
        <v/>
      </c>
    </row>
    <row r="22" spans="1:9" ht="15" x14ac:dyDescent="0.25">
      <c r="A22" s="26">
        <f>'Grelha Correção'!A24</f>
        <v>14</v>
      </c>
      <c r="B22" s="27">
        <f>'Grelha Correção'!B24</f>
        <v>0</v>
      </c>
      <c r="C22" s="28" t="str">
        <f>'Grelha Correção'!AC24</f>
        <v>-</v>
      </c>
      <c r="D22" s="29" t="str">
        <f>'Grelha Correção'!AD24</f>
        <v/>
      </c>
    </row>
    <row r="23" spans="1:9" ht="15" x14ac:dyDescent="0.25">
      <c r="A23" s="26">
        <f>'Grelha Correção'!A25</f>
        <v>15</v>
      </c>
      <c r="B23" s="27">
        <f>'Grelha Correção'!B25</f>
        <v>0</v>
      </c>
      <c r="C23" s="28" t="str">
        <f>'Grelha Correção'!AC25</f>
        <v>-</v>
      </c>
      <c r="D23" s="29" t="str">
        <f>'Grelha Correção'!AD25</f>
        <v/>
      </c>
    </row>
    <row r="24" spans="1:9" ht="15" x14ac:dyDescent="0.25">
      <c r="A24" s="26">
        <f>'Grelha Correção'!A26</f>
        <v>16</v>
      </c>
      <c r="B24" s="27">
        <f>'Grelha Correção'!B26</f>
        <v>0</v>
      </c>
      <c r="C24" s="28" t="str">
        <f>'Grelha Correção'!AC26</f>
        <v>-</v>
      </c>
      <c r="D24" s="29" t="str">
        <f>'Grelha Correção'!AD26</f>
        <v/>
      </c>
    </row>
    <row r="25" spans="1:9" ht="15" x14ac:dyDescent="0.25">
      <c r="A25" s="26">
        <f>'Grelha Correção'!A27</f>
        <v>17</v>
      </c>
      <c r="B25" s="27">
        <f>'Grelha Correção'!B27</f>
        <v>0</v>
      </c>
      <c r="C25" s="28" t="str">
        <f>'Grelha Correção'!AC27</f>
        <v>-</v>
      </c>
      <c r="D25" s="29" t="str">
        <f>'Grelha Correção'!AD27</f>
        <v/>
      </c>
    </row>
    <row r="26" spans="1:9" ht="15" x14ac:dyDescent="0.25">
      <c r="A26" s="26">
        <f>'Grelha Correção'!A28</f>
        <v>18</v>
      </c>
      <c r="B26" s="27">
        <f>'Grelha Correção'!B28</f>
        <v>0</v>
      </c>
      <c r="C26" s="28" t="str">
        <f>'Grelha Correção'!AC28</f>
        <v>-</v>
      </c>
      <c r="D26" s="29" t="str">
        <f>'Grelha Correção'!AD28</f>
        <v/>
      </c>
    </row>
    <row r="27" spans="1:9" ht="15" x14ac:dyDescent="0.25">
      <c r="A27" s="26">
        <f>'Grelha Correção'!A29</f>
        <v>19</v>
      </c>
      <c r="B27" s="27">
        <f>'Grelha Correção'!B29</f>
        <v>0</v>
      </c>
      <c r="C27" s="28" t="str">
        <f>'Grelha Correção'!AC29</f>
        <v>-</v>
      </c>
      <c r="D27" s="29" t="str">
        <f>'Grelha Correção'!AD29</f>
        <v/>
      </c>
    </row>
    <row r="28" spans="1:9" ht="15" x14ac:dyDescent="0.25">
      <c r="A28" s="26">
        <f>'Grelha Correção'!A30</f>
        <v>20</v>
      </c>
      <c r="B28" s="27">
        <f>'Grelha Correção'!B30</f>
        <v>0</v>
      </c>
      <c r="C28" s="28" t="str">
        <f>'Grelha Correção'!AC30</f>
        <v>-</v>
      </c>
      <c r="D28" s="29" t="str">
        <f>'Grelha Correção'!AD30</f>
        <v/>
      </c>
    </row>
    <row r="29" spans="1:9" ht="15" x14ac:dyDescent="0.25">
      <c r="A29" s="26">
        <f>'Grelha Correção'!A31</f>
        <v>21</v>
      </c>
      <c r="B29" s="27">
        <f>'Grelha Correção'!B31</f>
        <v>0</v>
      </c>
      <c r="C29" s="28" t="str">
        <f>'Grelha Correção'!AC31</f>
        <v>-</v>
      </c>
      <c r="D29" s="29" t="str">
        <f>'Grelha Correção'!AD31</f>
        <v/>
      </c>
    </row>
    <row r="30" spans="1:9" ht="15" x14ac:dyDescent="0.25">
      <c r="A30" s="26">
        <f>'Grelha Correção'!A32</f>
        <v>22</v>
      </c>
      <c r="B30" s="27">
        <f>'Grelha Correção'!B32</f>
        <v>0</v>
      </c>
      <c r="C30" s="28" t="str">
        <f>'Grelha Correção'!AC32</f>
        <v>-</v>
      </c>
      <c r="D30" s="29" t="str">
        <f>'Grelha Correção'!AD32</f>
        <v/>
      </c>
    </row>
    <row r="31" spans="1:9" ht="15" x14ac:dyDescent="0.25">
      <c r="A31" s="26">
        <f>'Grelha Correção'!A33</f>
        <v>23</v>
      </c>
      <c r="B31" s="27">
        <f>'Grelha Correção'!B33</f>
        <v>0</v>
      </c>
      <c r="C31" s="28" t="str">
        <f>'Grelha Correção'!AC33</f>
        <v>-</v>
      </c>
      <c r="D31" s="29" t="str">
        <f>'Grelha Correção'!AD33</f>
        <v/>
      </c>
    </row>
    <row r="32" spans="1:9" ht="15" x14ac:dyDescent="0.25">
      <c r="A32" s="26">
        <f>'Grelha Correção'!A34</f>
        <v>24</v>
      </c>
      <c r="B32" s="27">
        <f>'Grelha Correção'!B34</f>
        <v>0</v>
      </c>
      <c r="C32" s="28" t="str">
        <f>'Grelha Correção'!AC34</f>
        <v>-</v>
      </c>
      <c r="D32" s="29" t="str">
        <f>'Grelha Correção'!AD34</f>
        <v/>
      </c>
    </row>
    <row r="33" spans="1:4" ht="15" x14ac:dyDescent="0.25">
      <c r="A33" s="26">
        <f>'Grelha Correção'!A35</f>
        <v>25</v>
      </c>
      <c r="B33" s="27">
        <f>'Grelha Correção'!B35</f>
        <v>0</v>
      </c>
      <c r="C33" s="28" t="str">
        <f>'Grelha Correção'!AC35</f>
        <v>-</v>
      </c>
      <c r="D33" s="29" t="str">
        <f>'Grelha Correção'!AD35</f>
        <v/>
      </c>
    </row>
    <row r="34" spans="1:4" ht="15" x14ac:dyDescent="0.25">
      <c r="A34" s="26">
        <f>'Grelha Correção'!A36</f>
        <v>26</v>
      </c>
      <c r="B34" s="27">
        <f>'Grelha Correção'!B36</f>
        <v>0</v>
      </c>
      <c r="C34" s="28" t="str">
        <f>'Grelha Correção'!AC36</f>
        <v>-</v>
      </c>
      <c r="D34" s="29" t="str">
        <f>'Grelha Correção'!AD36</f>
        <v/>
      </c>
    </row>
    <row r="35" spans="1:4" ht="15" x14ac:dyDescent="0.25">
      <c r="A35" s="26">
        <f>'Grelha Correção'!A37</f>
        <v>27</v>
      </c>
      <c r="B35" s="27">
        <f>'Grelha Correção'!B37</f>
        <v>0</v>
      </c>
      <c r="C35" s="28" t="str">
        <f>'Grelha Correção'!AC37</f>
        <v>-</v>
      </c>
      <c r="D35" s="29" t="str">
        <f>'Grelha Correção'!AD37</f>
        <v/>
      </c>
    </row>
    <row r="36" spans="1:4" ht="15" x14ac:dyDescent="0.25">
      <c r="A36" s="26">
        <f>'Grelha Correção'!A38</f>
        <v>28</v>
      </c>
      <c r="B36" s="27">
        <f>'Grelha Correção'!B38</f>
        <v>0</v>
      </c>
      <c r="C36" s="28" t="str">
        <f>'Grelha Correção'!AC38</f>
        <v>-</v>
      </c>
      <c r="D36" s="29" t="str">
        <f>'Grelha Correção'!AD38</f>
        <v/>
      </c>
    </row>
    <row r="37" spans="1:4" ht="15" x14ac:dyDescent="0.25">
      <c r="A37" s="26">
        <f>'Grelha Correção'!A39</f>
        <v>29</v>
      </c>
      <c r="B37" s="27">
        <f>'Grelha Correção'!B39</f>
        <v>0</v>
      </c>
      <c r="C37" s="28" t="str">
        <f>'Grelha Correção'!AC39</f>
        <v>-</v>
      </c>
      <c r="D37" s="29" t="str">
        <f>'Grelha Correção'!AD39</f>
        <v/>
      </c>
    </row>
    <row r="38" spans="1:4" ht="15.75" thickBot="1" x14ac:dyDescent="0.3">
      <c r="A38" s="30">
        <f>'Grelha Correção'!A40</f>
        <v>30</v>
      </c>
      <c r="B38" s="31">
        <f>'Grelha Correção'!B40</f>
        <v>0</v>
      </c>
      <c r="C38" s="32" t="str">
        <f>'Grelha Correção'!AC40</f>
        <v>-</v>
      </c>
      <c r="D38" s="33" t="str">
        <f>'Grelha Correção'!AD40</f>
        <v/>
      </c>
    </row>
    <row r="39" spans="1:4" ht="15" thickBot="1" x14ac:dyDescent="0.25"/>
    <row r="40" spans="1:4" ht="15.75" thickBot="1" x14ac:dyDescent="0.3">
      <c r="B40" s="34" t="s">
        <v>18</v>
      </c>
      <c r="C40" s="41">
        <f>COUNTIF('Grelha Correção'!AD11:AD40,"Excelente")</f>
        <v>0</v>
      </c>
    </row>
    <row r="41" spans="1:4" ht="15.75" thickBot="1" x14ac:dyDescent="0.3">
      <c r="B41" s="34" t="s">
        <v>19</v>
      </c>
      <c r="C41" s="41">
        <f>COUNTIF('Grelha Correção'!AD11:AD40,"Satisfaz Bastante")</f>
        <v>0</v>
      </c>
    </row>
    <row r="42" spans="1:4" ht="15.75" thickBot="1" x14ac:dyDescent="0.3">
      <c r="B42" s="34" t="s">
        <v>20</v>
      </c>
      <c r="C42" s="41">
        <f>COUNTIF('Grelha Correção'!AD11:AD40,"Satisfaz")</f>
        <v>0</v>
      </c>
    </row>
    <row r="43" spans="1:4" ht="15.75" thickBot="1" x14ac:dyDescent="0.3">
      <c r="B43" s="34" t="s">
        <v>29</v>
      </c>
      <c r="C43" s="41">
        <f>COUNTIF('Grelha Correção'!AD11:AD40,"Não Satisfaz")</f>
        <v>0</v>
      </c>
    </row>
    <row r="44" spans="1:4" ht="15" x14ac:dyDescent="0.25">
      <c r="B44" s="34" t="s">
        <v>21</v>
      </c>
      <c r="C44" s="41">
        <f>COUNTIF('Grelha Correção'!AD11:AD40,"Fraco")</f>
        <v>0</v>
      </c>
    </row>
    <row r="45" spans="1:4" x14ac:dyDescent="0.2">
      <c r="B45" s="14"/>
      <c r="C45" s="37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2016-07-14T09:35:13Z</cp:lastPrinted>
  <dcterms:created xsi:type="dcterms:W3CDTF">2016-02-16T14:43:55Z</dcterms:created>
  <dcterms:modified xsi:type="dcterms:W3CDTF">2016-07-18T08:07:39Z</dcterms:modified>
</cp:coreProperties>
</file>