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duarte\Desktop\"/>
    </mc:Choice>
  </mc:AlternateContent>
  <bookViews>
    <workbookView xWindow="0" yWindow="0" windowWidth="10710" windowHeight="3570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0" i="1" l="1"/>
  <c r="AC11" i="1"/>
  <c r="AC12" i="1"/>
  <c r="AC13" i="1"/>
  <c r="AC14" i="1"/>
  <c r="AC15" i="1"/>
  <c r="C7" i="2" l="1"/>
  <c r="AD11" i="1" l="1"/>
  <c r="AD12" i="1"/>
  <c r="AD13" i="1"/>
  <c r="AD14" i="1"/>
  <c r="AD15" i="1"/>
  <c r="AC16" i="1"/>
  <c r="AD16" i="1" s="1"/>
  <c r="AC17" i="1"/>
  <c r="AD17" i="1" s="1"/>
  <c r="AC18" i="1"/>
  <c r="AD18" i="1" s="1"/>
  <c r="AC19" i="1"/>
  <c r="AD19" i="1" s="1"/>
  <c r="AC20" i="1"/>
  <c r="AD20" i="1" s="1"/>
  <c r="AC21" i="1"/>
  <c r="AD21" i="1" s="1"/>
  <c r="AC22" i="1"/>
  <c r="AD22" i="1" s="1"/>
  <c r="AC23" i="1"/>
  <c r="AD23" i="1" s="1"/>
  <c r="AC24" i="1"/>
  <c r="AD24" i="1" s="1"/>
  <c r="AC25" i="1"/>
  <c r="AD25" i="1" s="1"/>
  <c r="AC26" i="1"/>
  <c r="AD26" i="1" s="1"/>
  <c r="AC27" i="1"/>
  <c r="AD27" i="1" s="1"/>
  <c r="AC28" i="1"/>
  <c r="AD28" i="1" s="1"/>
  <c r="AC29" i="1"/>
  <c r="AD29" i="1" s="1"/>
  <c r="AC30" i="1"/>
  <c r="AD30" i="1" s="1"/>
  <c r="AC31" i="1"/>
  <c r="AD31" i="1" s="1"/>
  <c r="AC32" i="1"/>
  <c r="AD32" i="1" s="1"/>
  <c r="AC33" i="1"/>
  <c r="AD33" i="1" s="1"/>
  <c r="AC34" i="1"/>
  <c r="AD34" i="1" s="1"/>
  <c r="AC35" i="1"/>
  <c r="AD35" i="1" s="1"/>
  <c r="AC36" i="1"/>
  <c r="AD36" i="1" s="1"/>
  <c r="AC37" i="1"/>
  <c r="AD37" i="1" s="1"/>
  <c r="AC38" i="1"/>
  <c r="AD38" i="1" s="1"/>
  <c r="AC39" i="1"/>
  <c r="AD39" i="1" s="1"/>
  <c r="AD10" i="1"/>
  <c r="I10" i="2"/>
  <c r="C42" i="2" l="1"/>
  <c r="C44" i="2"/>
  <c r="C45" i="2"/>
  <c r="C43" i="2"/>
  <c r="C41" i="2"/>
  <c r="G3" i="2"/>
  <c r="C5" i="2"/>
  <c r="G5" i="2"/>
  <c r="C3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1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10" i="2"/>
  <c r="A39" i="2"/>
  <c r="A35" i="2"/>
  <c r="A36" i="2"/>
  <c r="A37" i="2"/>
  <c r="A38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10" i="2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C41" i="1"/>
  <c r="C40" i="1"/>
  <c r="C11" i="2"/>
  <c r="C12" i="2"/>
  <c r="C13" i="2"/>
  <c r="C14" i="2"/>
  <c r="C15" i="2"/>
  <c r="C16" i="2"/>
  <c r="C17" i="2"/>
  <c r="C18" i="2"/>
  <c r="C19" i="2"/>
  <c r="C20" i="2"/>
  <c r="AC9" i="1"/>
  <c r="I11" i="2" l="1"/>
  <c r="C10" i="2"/>
  <c r="H17" i="2" s="1"/>
  <c r="AC40" i="1"/>
  <c r="I17" i="2" l="1"/>
  <c r="H18" i="2"/>
  <c r="I18" i="2" s="1"/>
  <c r="I14" i="2"/>
  <c r="I12" i="2"/>
  <c r="I13" i="2"/>
</calcChain>
</file>

<file path=xl/sharedStrings.xml><?xml version="1.0" encoding="utf-8"?>
<sst xmlns="http://schemas.openxmlformats.org/spreadsheetml/2006/main" count="45" uniqueCount="40">
  <si>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</si>
  <si>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</si>
  <si>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</si>
  <si>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</si>
  <si>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</si>
  <si>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</si>
  <si>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</si>
  <si>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</si>
  <si>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</si>
  <si>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</si>
  <si>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</si>
  <si>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</si>
  <si>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</si>
  <si>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</si>
  <si>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</si>
  <si>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</si>
  <si>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</si>
  <si>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</si>
  <si>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</si>
  <si>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</si>
  <si>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</si>
  <si>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</si>
  <si>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</si>
  <si>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</si>
  <si>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</si>
  <si>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</si>
  <si>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</si>
  <si>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</si>
  <si>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</si>
  <si>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Insuficiente</t>
  </si>
  <si>
    <t>Diagnóstico</t>
  </si>
  <si>
    <r>
      <t>N.</t>
    </r>
    <r>
      <rPr>
        <vertAlign val="superscript"/>
        <sz val="11"/>
        <color theme="1"/>
        <rFont val="Calibri"/>
        <family val="2"/>
        <scheme val="minor"/>
      </rPr>
      <t>o</t>
    </r>
  </si>
  <si>
    <r>
      <rPr>
        <b/>
        <sz val="8"/>
        <rFont val="Arial"/>
        <family val="2"/>
      </rPr>
      <t>Conhecimentos adquiridos no 1.º Ciclo EB, realtivamente aos Domínios:</t>
    </r>
    <r>
      <rPr>
        <sz val="8"/>
        <rFont val="Arial"/>
        <family val="2"/>
      </rPr>
      <t xml:space="preserve"> </t>
    </r>
    <r>
      <rPr>
        <sz val="8"/>
        <rFont val="Calibri"/>
        <family val="2"/>
        <scheme val="minor"/>
      </rPr>
      <t>A ÁGUA, O AR, AS ROCHAS E O SOLO – MATERIAIS TERRESTRES; DIVERSIDADE DE SERES VIVOS E SUAS INTERAÇÕES COM O MEIO; UNIDADE NA DIVERSIDADE DE SERES VIVOS</t>
    </r>
  </si>
  <si>
    <t>1.1</t>
  </si>
  <si>
    <t>1.2</t>
  </si>
  <si>
    <t>1.3</t>
  </si>
  <si>
    <t>4.1</t>
  </si>
  <si>
    <t>4.2</t>
  </si>
  <si>
    <t>7.1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</si>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</sst>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7"/>
      <color indexed="9"/>
      <name val="Arial"/>
      <family val="2"/>
    </font>
    <font>
      <sz val="7"/>
      <color indexed="8"/>
      <name val="Arial"/>
      <family val="2"/>
    </font>
    <font>
      <sz val="10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theme="9" tint="-0.249977111117893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249977111117893"/>
      </left>
      <right style="medium">
        <color theme="9" tint="-0.499984740745262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 style="medium">
        <color theme="9" tint="-0.499984740745262"/>
      </right>
      <top style="thin">
        <color theme="9" tint="-0.249977111117893"/>
      </top>
      <bottom/>
      <diagonal/>
    </border>
    <border>
      <left style="medium">
        <color theme="9" tint="-0.249977111117893"/>
      </left>
      <right style="medium">
        <color theme="9" tint="-0.499984740745262"/>
      </right>
      <top style="thin">
        <color theme="9" tint="-0.249977111117893"/>
      </top>
      <bottom style="medium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/>
      <top style="thin">
        <color indexed="64"/>
      </top>
      <bottom/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9" tint="-0.499984740745262"/>
      </right>
      <top style="thin">
        <color indexed="64"/>
      </top>
      <bottom/>
      <diagonal/>
    </border>
    <border>
      <left style="medium">
        <color theme="9" tint="-0.499984740745262"/>
      </left>
      <right style="thin">
        <color indexed="64"/>
      </right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/>
      <diagonal/>
    </border>
    <border>
      <left/>
      <right/>
      <top style="double">
        <color theme="9" tint="-0.249977111117893"/>
      </top>
      <bottom/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5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Border="1" applyAlignment="1"/>
    <xf numFmtId="0" fontId="15" fillId="0" borderId="0" xfId="0" applyFont="1" applyBorder="1" applyAlignment="1"/>
    <xf numFmtId="0" fontId="15" fillId="0" borderId="0" xfId="0" applyFont="1" applyAlignment="1"/>
    <xf numFmtId="0" fontId="15" fillId="0" borderId="7" xfId="0" applyFont="1" applyBorder="1"/>
    <xf numFmtId="0" fontId="2" fillId="0" borderId="2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1" fontId="8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/>
      <protection locked="0"/>
    </xf>
    <xf numFmtId="0" fontId="11" fillId="0" borderId="5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5" fillId="0" borderId="7" xfId="0" applyFont="1" applyBorder="1" applyAlignment="1"/>
    <xf numFmtId="0" fontId="19" fillId="4" borderId="0" xfId="0" applyFont="1" applyFill="1" applyAlignment="1" applyProtection="1">
      <alignment horizontal="right"/>
    </xf>
    <xf numFmtId="0" fontId="20" fillId="0" borderId="8" xfId="0" applyFont="1" applyBorder="1" applyAlignment="1" applyProtection="1">
      <alignment horizontal="center"/>
    </xf>
    <xf numFmtId="0" fontId="15" fillId="0" borderId="12" xfId="0" applyFont="1" applyBorder="1" applyAlignment="1" applyProtection="1">
      <alignment horizontal="center"/>
    </xf>
    <xf numFmtId="1" fontId="15" fillId="0" borderId="13" xfId="0" applyNumberFormat="1" applyFont="1" applyBorder="1" applyAlignment="1" applyProtection="1">
      <alignment horizontal="center"/>
    </xf>
    <xf numFmtId="1" fontId="15" fillId="0" borderId="14" xfId="0" applyNumberFormat="1" applyFont="1" applyBorder="1" applyAlignment="1" applyProtection="1">
      <alignment horizontal="center"/>
    </xf>
    <xf numFmtId="1" fontId="15" fillId="0" borderId="15" xfId="0" applyNumberFormat="1" applyFont="1" applyBorder="1" applyAlignment="1" applyProtection="1">
      <alignment horizontal="center"/>
    </xf>
    <xf numFmtId="0" fontId="0" fillId="5" borderId="16" xfId="0" applyFont="1" applyFill="1" applyBorder="1" applyAlignment="1" applyProtection="1">
      <alignment horizontal="right"/>
    </xf>
    <xf numFmtId="0" fontId="15" fillId="0" borderId="2" xfId="0" applyFont="1" applyBorder="1" applyAlignment="1">
      <alignment horizontal="left"/>
    </xf>
    <xf numFmtId="1" fontId="15" fillId="0" borderId="2" xfId="0" applyNumberFormat="1" applyFont="1" applyBorder="1" applyAlignment="1">
      <alignment horizontal="center"/>
    </xf>
    <xf numFmtId="0" fontId="15" fillId="0" borderId="0" xfId="0" applyFont="1" applyBorder="1"/>
    <xf numFmtId="0" fontId="15" fillId="3" borderId="17" xfId="0" applyFont="1" applyFill="1" applyBorder="1" applyAlignment="1">
      <alignment horizontal="right"/>
    </xf>
    <xf numFmtId="0" fontId="15" fillId="0" borderId="18" xfId="0" applyFont="1" applyBorder="1" applyAlignment="1">
      <alignment horizontal="center"/>
    </xf>
    <xf numFmtId="0" fontId="15" fillId="3" borderId="19" xfId="0" applyFont="1" applyFill="1" applyBorder="1" applyAlignment="1">
      <alignment horizontal="right"/>
    </xf>
    <xf numFmtId="0" fontId="15" fillId="0" borderId="20" xfId="0" applyFont="1" applyBorder="1" applyAlignment="1">
      <alignment horizontal="center"/>
    </xf>
    <xf numFmtId="0" fontId="15" fillId="3" borderId="21" xfId="0" applyFont="1" applyFill="1" applyBorder="1" applyAlignment="1">
      <alignment horizontal="right"/>
    </xf>
    <xf numFmtId="0" fontId="15" fillId="0" borderId="22" xfId="0" applyFont="1" applyBorder="1" applyAlignment="1">
      <alignment horizontal="center"/>
    </xf>
    <xf numFmtId="0" fontId="15" fillId="3" borderId="23" xfId="0" applyFont="1" applyFill="1" applyBorder="1" applyAlignment="1">
      <alignment horizontal="right"/>
    </xf>
    <xf numFmtId="0" fontId="15" fillId="0" borderId="24" xfId="0" applyFont="1" applyBorder="1" applyAlignment="1">
      <alignment horizontal="center"/>
    </xf>
    <xf numFmtId="0" fontId="15" fillId="0" borderId="25" xfId="0" applyFont="1" applyBorder="1"/>
    <xf numFmtId="0" fontId="15" fillId="0" borderId="26" xfId="0" applyFont="1" applyBorder="1"/>
    <xf numFmtId="0" fontId="17" fillId="4" borderId="27" xfId="0" applyFont="1" applyFill="1" applyBorder="1" applyProtection="1"/>
    <xf numFmtId="0" fontId="17" fillId="4" borderId="28" xfId="0" applyFont="1" applyFill="1" applyBorder="1" applyProtection="1"/>
    <xf numFmtId="0" fontId="17" fillId="4" borderId="18" xfId="0" applyFont="1" applyFill="1" applyBorder="1" applyProtection="1"/>
    <xf numFmtId="0" fontId="15" fillId="0" borderId="21" xfId="0" applyFont="1" applyBorder="1"/>
    <xf numFmtId="0" fontId="15" fillId="0" borderId="29" xfId="0" applyFont="1" applyBorder="1"/>
    <xf numFmtId="0" fontId="15" fillId="0" borderId="30" xfId="0" applyFont="1" applyBorder="1" applyAlignment="1">
      <alignment horizontal="left"/>
    </xf>
    <xf numFmtId="1" fontId="15" fillId="0" borderId="30" xfId="0" applyNumberFormat="1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0" fillId="5" borderId="2" xfId="0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right" vertical="center"/>
    </xf>
    <xf numFmtId="1" fontId="2" fillId="5" borderId="2" xfId="0" applyNumberFormat="1" applyFont="1" applyFill="1" applyBorder="1" applyAlignment="1" applyProtection="1">
      <alignment horizontal="center" vertical="center"/>
      <protection locked="0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21" fillId="6" borderId="2" xfId="0" applyFont="1" applyFill="1" applyBorder="1" applyAlignment="1" applyProtection="1">
      <alignment horizontal="center" vertical="center"/>
    </xf>
    <xf numFmtId="0" fontId="0" fillId="5" borderId="0" xfId="0" applyFill="1" applyAlignment="1" applyProtection="1">
      <alignment horizontal="center"/>
    </xf>
    <xf numFmtId="0" fontId="1" fillId="5" borderId="0" xfId="0" applyFont="1" applyFill="1" applyAlignment="1" applyProtection="1">
      <alignment horizontal="right"/>
    </xf>
    <xf numFmtId="0" fontId="1" fillId="5" borderId="0" xfId="0" applyFont="1" applyFill="1" applyBorder="1" applyAlignment="1" applyProtection="1">
      <alignment horizontal="left"/>
      <protection locked="0"/>
    </xf>
    <xf numFmtId="0" fontId="0" fillId="5" borderId="0" xfId="0" applyFill="1" applyProtection="1"/>
    <xf numFmtId="0" fontId="1" fillId="5" borderId="0" xfId="0" applyFont="1" applyFill="1" applyAlignment="1" applyProtection="1"/>
    <xf numFmtId="0" fontId="1" fillId="5" borderId="0" xfId="0" applyFont="1" applyFill="1" applyAlignment="1" applyProtection="1">
      <alignment horizontal="center"/>
    </xf>
    <xf numFmtId="0" fontId="2" fillId="5" borderId="0" xfId="0" applyFont="1" applyFill="1" applyAlignment="1" applyProtection="1">
      <alignment horizontal="right"/>
    </xf>
    <xf numFmtId="0" fontId="16" fillId="5" borderId="1" xfId="0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protection locked="0"/>
    </xf>
    <xf numFmtId="0" fontId="1" fillId="5" borderId="0" xfId="0" applyFont="1" applyFill="1" applyBorder="1" applyAlignment="1" applyProtection="1">
      <protection locked="0"/>
    </xf>
    <xf numFmtId="0" fontId="0" fillId="5" borderId="0" xfId="0" applyFill="1" applyBorder="1" applyProtection="1"/>
    <xf numFmtId="0" fontId="3" fillId="5" borderId="0" xfId="0" applyFont="1" applyFill="1" applyBorder="1" applyAlignment="1" applyProtection="1">
      <alignment horizontal="center"/>
      <protection locked="0"/>
    </xf>
    <xf numFmtId="0" fontId="1" fillId="5" borderId="0" xfId="0" applyFont="1" applyFill="1" applyBorder="1" applyAlignment="1" applyProtection="1"/>
    <xf numFmtId="0" fontId="0" fillId="5" borderId="0" xfId="0" applyFill="1" applyBorder="1" applyAlignment="1" applyProtection="1"/>
    <xf numFmtId="0" fontId="5" fillId="5" borderId="0" xfId="0" applyFont="1" applyFill="1" applyBorder="1" applyAlignment="1" applyProtection="1">
      <alignment horizontal="right"/>
    </xf>
    <xf numFmtId="0" fontId="3" fillId="5" borderId="0" xfId="0" applyFont="1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center"/>
    </xf>
    <xf numFmtId="0" fontId="5" fillId="5" borderId="0" xfId="0" applyFont="1" applyFill="1" applyBorder="1" applyAlignment="1" applyProtection="1">
      <alignment horizontal="center"/>
    </xf>
    <xf numFmtId="0" fontId="2" fillId="5" borderId="0" xfId="0" applyFont="1" applyFill="1" applyProtection="1"/>
    <xf numFmtId="0" fontId="10" fillId="5" borderId="2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right" vertical="center"/>
    </xf>
    <xf numFmtId="0" fontId="7" fillId="6" borderId="4" xfId="0" applyFont="1" applyFill="1" applyBorder="1" applyAlignment="1" applyProtection="1">
      <alignment horizontal="right" vertical="center"/>
    </xf>
    <xf numFmtId="0" fontId="16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Border="1" applyAlignment="1" applyProtection="1">
      <alignment horizontal="center"/>
      <protection locked="0"/>
    </xf>
    <xf numFmtId="0" fontId="6" fillId="5" borderId="32" xfId="0" applyFont="1" applyFill="1" applyBorder="1" applyAlignment="1" applyProtection="1">
      <alignment horizontal="left" vertical="top" wrapText="1"/>
      <protection locked="0"/>
    </xf>
    <xf numFmtId="0" fontId="6" fillId="5" borderId="33" xfId="0" applyFont="1" applyFill="1" applyBorder="1" applyAlignment="1" applyProtection="1">
      <alignment horizontal="left" vertical="top"/>
      <protection locked="0"/>
    </xf>
    <xf numFmtId="0" fontId="0" fillId="5" borderId="33" xfId="0" applyFill="1" applyBorder="1" applyAlignment="1" applyProtection="1">
      <protection locked="0"/>
    </xf>
    <xf numFmtId="0" fontId="0" fillId="5" borderId="34" xfId="0" applyFill="1" applyBorder="1" applyAlignment="1" applyProtection="1">
      <protection locked="0"/>
    </xf>
    <xf numFmtId="0" fontId="3" fillId="5" borderId="0" xfId="0" applyFont="1" applyFill="1" applyBorder="1" applyAlignment="1" applyProtection="1">
      <alignment horizontal="center"/>
      <protection locked="0"/>
    </xf>
    <xf numFmtId="0" fontId="2" fillId="5" borderId="0" xfId="0" applyFont="1" applyFill="1" applyBorder="1" applyAlignment="1" applyProtection="1">
      <alignment horizontal="right"/>
    </xf>
    <xf numFmtId="0" fontId="2" fillId="5" borderId="0" xfId="0" applyFont="1" applyFill="1" applyAlignment="1" applyProtection="1">
      <alignment horizontal="right"/>
    </xf>
    <xf numFmtId="14" fontId="8" fillId="5" borderId="1" xfId="0" applyNumberFormat="1" applyFont="1" applyFill="1" applyBorder="1" applyAlignment="1" applyProtection="1">
      <alignment horizontal="center"/>
      <protection locked="0"/>
    </xf>
    <xf numFmtId="0" fontId="4" fillId="5" borderId="0" xfId="0" applyFont="1" applyFill="1" applyBorder="1" applyAlignment="1" applyProtection="1"/>
    <xf numFmtId="0" fontId="20" fillId="0" borderId="8" xfId="0" applyFont="1" applyBorder="1" applyAlignment="1" applyProtection="1">
      <alignment horizontal="center"/>
    </xf>
    <xf numFmtId="0" fontId="0" fillId="5" borderId="9" xfId="0" applyFont="1" applyFill="1" applyBorder="1" applyAlignment="1" applyProtection="1">
      <alignment horizontal="right"/>
    </xf>
    <xf numFmtId="0" fontId="0" fillId="5" borderId="10" xfId="0" applyFont="1" applyFill="1" applyBorder="1" applyAlignment="1" applyProtection="1">
      <alignment horizontal="right"/>
    </xf>
    <xf numFmtId="0" fontId="0" fillId="5" borderId="11" xfId="0" applyFont="1" applyFill="1" applyBorder="1" applyAlignment="1" applyProtection="1">
      <alignment horizontal="right"/>
    </xf>
    <xf numFmtId="0" fontId="15" fillId="0" borderId="0" xfId="0" applyFont="1" applyAlignment="1">
      <alignment horizontal="right"/>
    </xf>
    <xf numFmtId="0" fontId="2" fillId="6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8">
    <dxf>
      <font>
        <b/>
        <i val="0"/>
        <condense val="0"/>
        <extend val="0"/>
        <color indexed="10"/>
      </font>
    </dxf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</c:spPr>
          </c:dPt>
          <c:dPt>
            <c:idx val="1"/>
            <c:invertIfNegative val="0"/>
            <c:bubble3D val="0"/>
            <c:spPr>
              <a:solidFill>
                <a:schemeClr val="accent6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Estatística!$F$17:$G$18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Estatística!$I$17:$I$18</c:f>
              <c:numCache>
                <c:formatCode>0</c:formatCode>
                <c:ptCount val="2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6134768"/>
        <c:axId val="156135160"/>
        <c:axId val="0"/>
      </c:bar3DChart>
      <c:catAx>
        <c:axId val="156134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6135160"/>
        <c:crosses val="autoZero"/>
        <c:auto val="1"/>
        <c:lblAlgn val="ctr"/>
        <c:lblOffset val="100"/>
        <c:noMultiLvlLbl val="0"/>
      </c:catAx>
      <c:valAx>
        <c:axId val="1561351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6134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solidFill>
                <a:schemeClr val="accent6">
                  <a:lumMod val="75000"/>
                </a:schemeClr>
              </a:solidFill>
            </a:ln>
          </c:spPr>
          <c:invertIfNegative val="0"/>
          <c:cat>
            <c:strRef>
              <c:f>Estatística!$B$41:$B$45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Insuficiente</c:v>
                </c:pt>
                <c:pt idx="4">
                  <c:v>Fraco</c:v>
                </c:pt>
              </c:strCache>
            </c:strRef>
          </c:cat>
          <c:val>
            <c:numRef>
              <c:f>Estatística!$C$41:$C$45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135944"/>
        <c:axId val="156136336"/>
        <c:axId val="0"/>
      </c:bar3DChart>
      <c:catAx>
        <c:axId val="156135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6136336"/>
        <c:crosses val="autoZero"/>
        <c:auto val="1"/>
        <c:lblAlgn val="ctr"/>
        <c:lblOffset val="100"/>
        <c:noMultiLvlLbl val="0"/>
      </c:catAx>
      <c:valAx>
        <c:axId val="156136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6135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1038225</xdr:colOff>
      <xdr:row>2</xdr:row>
      <xdr:rowOff>80795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7300" cy="347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19</xdr:row>
      <xdr:rowOff>0</xdr:rowOff>
    </xdr:from>
    <xdr:to>
      <xdr:col>8</xdr:col>
      <xdr:colOff>561974</xdr:colOff>
      <xdr:row>31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39</xdr:row>
      <xdr:rowOff>171449</xdr:rowOff>
    </xdr:from>
    <xdr:to>
      <xdr:col>8</xdr:col>
      <xdr:colOff>561975</xdr:colOff>
      <xdr:row>54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962025</xdr:colOff>
      <xdr:row>1</xdr:row>
      <xdr:rowOff>166520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7300" cy="347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showGridLines="0" tabSelected="1" workbookViewId="0">
      <selection activeCell="Y18" sqref="Y18"/>
    </sheetView>
  </sheetViews>
  <sheetFormatPr defaultRowHeight="15" x14ac:dyDescent="0.25"/>
  <cols>
    <col min="1" max="1" width="3.28515625" customWidth="1"/>
    <col min="2" max="2" width="27.42578125" customWidth="1"/>
    <col min="3" max="28" width="3.7109375" customWidth="1"/>
    <col min="29" max="29" width="6.28515625" customWidth="1"/>
    <col min="30" max="30" width="10.7109375" customWidth="1"/>
    <col min="31" max="31" width="1.140625" customWidth="1"/>
  </cols>
  <sheetData>
    <row r="1" spans="1:31" ht="15" customHeight="1" x14ac:dyDescent="0.25">
      <c r="A1" s="60"/>
      <c r="B1" s="61" t="s">
        <v>2</v>
      </c>
      <c r="C1" s="82" t="s">
        <v>1</v>
      </c>
      <c r="D1" s="82"/>
      <c r="E1" s="82"/>
      <c r="F1" s="82"/>
      <c r="G1" s="82"/>
      <c r="H1" s="82"/>
      <c r="I1" s="82"/>
      <c r="J1" s="62"/>
      <c r="K1" s="62" t="s">
        <v>3</v>
      </c>
      <c r="L1" s="62"/>
      <c r="M1" s="62"/>
      <c r="N1" s="62"/>
      <c r="O1" s="82"/>
      <c r="P1" s="82"/>
      <c r="Q1" s="82"/>
      <c r="R1" s="62"/>
      <c r="S1" s="83" t="s">
        <v>4</v>
      </c>
      <c r="T1" s="83"/>
      <c r="U1" s="83"/>
      <c r="V1" s="83"/>
      <c r="W1" s="82"/>
      <c r="X1" s="82"/>
      <c r="Y1" s="82"/>
      <c r="Z1" s="82"/>
      <c r="AA1" s="82"/>
      <c r="AB1" s="82"/>
      <c r="AC1" s="82"/>
      <c r="AD1" s="63"/>
      <c r="AE1" s="63"/>
    </row>
    <row r="2" spans="1:31" ht="6" customHeight="1" x14ac:dyDescent="0.25">
      <c r="A2" s="60"/>
      <c r="B2" s="61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3"/>
      <c r="Z2" s="63"/>
      <c r="AA2" s="63"/>
      <c r="AB2" s="63"/>
      <c r="AC2" s="63"/>
      <c r="AD2" s="63"/>
      <c r="AE2" s="63"/>
    </row>
    <row r="3" spans="1:31" ht="15" customHeight="1" x14ac:dyDescent="0.25">
      <c r="A3" s="60"/>
      <c r="B3" s="66" t="s">
        <v>7</v>
      </c>
      <c r="C3" s="67" t="s">
        <v>30</v>
      </c>
      <c r="D3" s="67"/>
      <c r="E3" s="68"/>
      <c r="F3" s="68"/>
      <c r="G3" s="69"/>
      <c r="H3" s="69"/>
      <c r="I3" s="90"/>
      <c r="J3" s="90"/>
      <c r="K3" s="88"/>
      <c r="L3" s="88"/>
      <c r="M3" s="89"/>
      <c r="N3" s="89"/>
      <c r="O3" s="88"/>
      <c r="P3" s="88"/>
      <c r="Q3" s="89"/>
      <c r="R3" s="92"/>
      <c r="S3" s="88"/>
      <c r="T3" s="88"/>
      <c r="U3" s="70"/>
      <c r="V3" s="89"/>
      <c r="W3" s="89"/>
      <c r="X3" s="71"/>
      <c r="Y3" s="90" t="s">
        <v>5</v>
      </c>
      <c r="Z3" s="90"/>
      <c r="AA3" s="91"/>
      <c r="AB3" s="91"/>
      <c r="AC3" s="91"/>
      <c r="AD3" s="63"/>
      <c r="AE3" s="63"/>
    </row>
    <row r="4" spans="1:31" ht="6" customHeight="1" x14ac:dyDescent="0.25">
      <c r="A4" s="60"/>
      <c r="B4" s="61"/>
      <c r="C4" s="72"/>
      <c r="D4" s="72"/>
      <c r="E4" s="72"/>
      <c r="F4" s="72"/>
      <c r="G4" s="72"/>
      <c r="H4" s="72"/>
      <c r="I4" s="72"/>
      <c r="J4" s="73"/>
      <c r="K4" s="73"/>
      <c r="L4" s="70"/>
      <c r="M4" s="70"/>
      <c r="N4" s="70"/>
      <c r="O4" s="70"/>
      <c r="P4" s="70"/>
      <c r="Q4" s="74"/>
      <c r="R4" s="74"/>
      <c r="S4" s="75"/>
      <c r="T4" s="75"/>
      <c r="U4" s="70"/>
      <c r="V4" s="70"/>
      <c r="W4" s="76"/>
      <c r="X4" s="76"/>
      <c r="Y4" s="70"/>
      <c r="Z4" s="74"/>
      <c r="AA4" s="74"/>
      <c r="AB4" s="77"/>
      <c r="AC4" s="77"/>
      <c r="AD4" s="63"/>
      <c r="AE4" s="63"/>
    </row>
    <row r="5" spans="1:31" ht="15.75" customHeight="1" thickBot="1" x14ac:dyDescent="0.3">
      <c r="A5" s="60"/>
      <c r="B5" s="66"/>
      <c r="C5" s="78" t="s">
        <v>6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0"/>
      <c r="X5" s="60"/>
      <c r="Y5" s="63"/>
      <c r="Z5" s="63"/>
      <c r="AA5" s="63"/>
      <c r="AB5" s="63"/>
      <c r="AC5" s="63"/>
      <c r="AD5" s="63"/>
      <c r="AE5" s="63"/>
    </row>
    <row r="6" spans="1:31" ht="24.75" customHeight="1" thickBot="1" x14ac:dyDescent="0.3">
      <c r="A6" s="60"/>
      <c r="B6" s="66"/>
      <c r="C6" s="84" t="s">
        <v>32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6"/>
      <c r="Z6" s="86"/>
      <c r="AA6" s="86"/>
      <c r="AB6" s="86"/>
      <c r="AC6" s="87"/>
      <c r="AD6" s="63"/>
      <c r="AE6" s="63"/>
    </row>
    <row r="7" spans="1:31" ht="6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1"/>
      <c r="Z7" s="1"/>
      <c r="AA7" s="1"/>
      <c r="AB7" s="1"/>
      <c r="AC7" s="1"/>
      <c r="AD7" s="1"/>
      <c r="AE7" s="1"/>
    </row>
    <row r="8" spans="1:31" ht="14.1" customHeight="1" x14ac:dyDescent="0.25">
      <c r="A8" s="17"/>
      <c r="B8" s="18"/>
      <c r="C8" s="98" t="s">
        <v>33</v>
      </c>
      <c r="D8" s="98" t="s">
        <v>34</v>
      </c>
      <c r="E8" s="98" t="s">
        <v>35</v>
      </c>
      <c r="F8" s="98">
        <v>2</v>
      </c>
      <c r="G8" s="98">
        <v>3</v>
      </c>
      <c r="H8" s="98" t="s">
        <v>36</v>
      </c>
      <c r="I8" s="98" t="s">
        <v>37</v>
      </c>
      <c r="J8" s="98">
        <v>5</v>
      </c>
      <c r="K8" s="98">
        <v>6</v>
      </c>
      <c r="L8" s="98">
        <v>7</v>
      </c>
      <c r="M8" s="98" t="s">
        <v>38</v>
      </c>
      <c r="N8" s="98" t="s">
        <v>39</v>
      </c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58" t="s">
        <v>0</v>
      </c>
      <c r="AD8" s="17"/>
      <c r="AE8" s="1"/>
    </row>
    <row r="9" spans="1:31" ht="14.1" customHeight="1" x14ac:dyDescent="0.25">
      <c r="A9" s="54" t="s">
        <v>31</v>
      </c>
      <c r="B9" s="55" t="s">
        <v>27</v>
      </c>
      <c r="C9" s="56">
        <v>2</v>
      </c>
      <c r="D9" s="56">
        <v>5</v>
      </c>
      <c r="E9" s="56">
        <v>10</v>
      </c>
      <c r="F9" s="56">
        <v>12</v>
      </c>
      <c r="G9" s="56">
        <v>6</v>
      </c>
      <c r="H9" s="56">
        <v>13</v>
      </c>
      <c r="I9" s="56">
        <v>22</v>
      </c>
      <c r="J9" s="56">
        <v>8</v>
      </c>
      <c r="K9" s="56">
        <v>3</v>
      </c>
      <c r="L9" s="56">
        <v>5</v>
      </c>
      <c r="M9" s="56">
        <v>6</v>
      </c>
      <c r="N9" s="56">
        <v>8</v>
      </c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>
        <f>SUM(C9:AB9)</f>
        <v>100</v>
      </c>
      <c r="AD9" s="59" t="s">
        <v>9</v>
      </c>
      <c r="AE9" s="1"/>
    </row>
    <row r="10" spans="1:31" ht="14.1" customHeight="1" x14ac:dyDescent="0.25">
      <c r="A10" s="19">
        <v>1</v>
      </c>
      <c r="B10" s="16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1" t="str">
        <f t="shared" ref="AC10:AC15" si="0">IF(COUNTA(B10)&gt;0,(SUM(C10:AB10)),($AE$10))</f>
        <v>-</v>
      </c>
      <c r="AD10" s="3" t="str">
        <f>IF(AC10=$AE$10,"",IF(AC10&lt;19.5,"Fraco",IF(AC10&lt;49.5,"Insuficiente",IF(AC10&lt;69.5,"Satisfaz",IF(AC10&lt;89.5,"Sat Bastante","Excelente")))))</f>
        <v/>
      </c>
      <c r="AE10" s="4" t="s">
        <v>28</v>
      </c>
    </row>
    <row r="11" spans="1:31" ht="14.1" customHeight="1" x14ac:dyDescent="0.25">
      <c r="A11" s="19">
        <v>2</v>
      </c>
      <c r="B11" s="16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1" t="str">
        <f t="shared" si="0"/>
        <v>-</v>
      </c>
      <c r="AD11" s="3" t="str">
        <f t="shared" ref="AD11:AD39" si="1">IF(AC11=$AE$10,"",IF(AC11&lt;19.5,"Fraco",IF(AC11&lt;49.5,"Insuficiente",IF(AC11&lt;69.5,"Satisfaz",IF(AC11&lt;89.5,"Sat Bastante","Excelente")))))</f>
        <v/>
      </c>
      <c r="AE11" s="1"/>
    </row>
    <row r="12" spans="1:31" ht="14.1" customHeight="1" x14ac:dyDescent="0.25">
      <c r="A12" s="19">
        <v>3</v>
      </c>
      <c r="B12" s="2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 t="str">
        <f t="shared" si="0"/>
        <v>-</v>
      </c>
      <c r="AD12" s="3" t="str">
        <f t="shared" si="1"/>
        <v/>
      </c>
      <c r="AE12" s="1"/>
    </row>
    <row r="13" spans="1:31" ht="14.1" customHeight="1" x14ac:dyDescent="0.25">
      <c r="A13" s="19">
        <v>4</v>
      </c>
      <c r="B13" s="22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1" t="str">
        <f t="shared" si="0"/>
        <v>-</v>
      </c>
      <c r="AD13" s="3" t="str">
        <f t="shared" si="1"/>
        <v/>
      </c>
      <c r="AE13" s="1"/>
    </row>
    <row r="14" spans="1:31" ht="14.1" customHeight="1" x14ac:dyDescent="0.25">
      <c r="A14" s="19">
        <v>5</v>
      </c>
      <c r="B14" s="2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1" t="str">
        <f t="shared" si="0"/>
        <v>-</v>
      </c>
      <c r="AD14" s="3" t="str">
        <f t="shared" si="1"/>
        <v/>
      </c>
      <c r="AE14" s="1"/>
    </row>
    <row r="15" spans="1:31" ht="14.1" customHeight="1" x14ac:dyDescent="0.25">
      <c r="A15" s="19">
        <v>6</v>
      </c>
      <c r="B15" s="2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1" t="str">
        <f t="shared" si="0"/>
        <v>-</v>
      </c>
      <c r="AD15" s="3" t="str">
        <f t="shared" si="1"/>
        <v/>
      </c>
      <c r="AE15" s="1"/>
    </row>
    <row r="16" spans="1:31" ht="14.1" customHeight="1" x14ac:dyDescent="0.25">
      <c r="A16" s="19">
        <v>7</v>
      </c>
      <c r="B16" s="22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1" t="str">
        <f t="shared" ref="AC16:AC39" si="2">IF(COUNTA(B16)&gt;0,(SUM(C16:AB16)),($AE$10))</f>
        <v>-</v>
      </c>
      <c r="AD16" s="3" t="str">
        <f t="shared" si="1"/>
        <v/>
      </c>
      <c r="AE16" s="1"/>
    </row>
    <row r="17" spans="1:31" ht="14.1" customHeight="1" x14ac:dyDescent="0.25">
      <c r="A17" s="19">
        <v>8</v>
      </c>
      <c r="B17" s="22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1" t="str">
        <f t="shared" si="2"/>
        <v>-</v>
      </c>
      <c r="AD17" s="3" t="str">
        <f t="shared" si="1"/>
        <v/>
      </c>
      <c r="AE17" s="1"/>
    </row>
    <row r="18" spans="1:31" ht="14.1" customHeight="1" x14ac:dyDescent="0.25">
      <c r="A18" s="19">
        <v>9</v>
      </c>
      <c r="B18" s="22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1" t="str">
        <f t="shared" si="2"/>
        <v>-</v>
      </c>
      <c r="AD18" s="3" t="str">
        <f t="shared" si="1"/>
        <v/>
      </c>
      <c r="AE18" s="1"/>
    </row>
    <row r="19" spans="1:31" ht="14.1" customHeight="1" x14ac:dyDescent="0.25">
      <c r="A19" s="19">
        <v>10</v>
      </c>
      <c r="B19" s="22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1" t="str">
        <f t="shared" si="2"/>
        <v>-</v>
      </c>
      <c r="AD19" s="3" t="str">
        <f t="shared" si="1"/>
        <v/>
      </c>
      <c r="AE19" s="1"/>
    </row>
    <row r="20" spans="1:31" ht="14.1" customHeight="1" x14ac:dyDescent="0.25">
      <c r="A20" s="19">
        <v>11</v>
      </c>
      <c r="B20" s="22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1" t="str">
        <f t="shared" si="2"/>
        <v>-</v>
      </c>
      <c r="AD20" s="3" t="str">
        <f t="shared" si="1"/>
        <v/>
      </c>
      <c r="AE20" s="1"/>
    </row>
    <row r="21" spans="1:31" ht="14.1" customHeight="1" x14ac:dyDescent="0.25">
      <c r="A21" s="19">
        <v>12</v>
      </c>
      <c r="B21" s="2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1" t="str">
        <f t="shared" si="2"/>
        <v>-</v>
      </c>
      <c r="AD21" s="3" t="str">
        <f t="shared" si="1"/>
        <v/>
      </c>
      <c r="AE21" s="1"/>
    </row>
    <row r="22" spans="1:31" ht="14.1" customHeight="1" x14ac:dyDescent="0.25">
      <c r="A22" s="19">
        <v>13</v>
      </c>
      <c r="B22" s="2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1" t="str">
        <f t="shared" si="2"/>
        <v>-</v>
      </c>
      <c r="AD22" s="3" t="str">
        <f t="shared" si="1"/>
        <v/>
      </c>
      <c r="AE22" s="1"/>
    </row>
    <row r="23" spans="1:31" ht="14.1" customHeight="1" x14ac:dyDescent="0.25">
      <c r="A23" s="19">
        <v>14</v>
      </c>
      <c r="B23" s="2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1" t="str">
        <f t="shared" si="2"/>
        <v>-</v>
      </c>
      <c r="AD23" s="3" t="str">
        <f t="shared" si="1"/>
        <v/>
      </c>
      <c r="AE23" s="1"/>
    </row>
    <row r="24" spans="1:31" ht="14.1" customHeight="1" x14ac:dyDescent="0.25">
      <c r="A24" s="19">
        <v>15</v>
      </c>
      <c r="B24" s="22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1" t="str">
        <f t="shared" si="2"/>
        <v>-</v>
      </c>
      <c r="AD24" s="3" t="str">
        <f t="shared" si="1"/>
        <v/>
      </c>
      <c r="AE24" s="1"/>
    </row>
    <row r="25" spans="1:31" ht="14.1" customHeight="1" x14ac:dyDescent="0.25">
      <c r="A25" s="19">
        <v>16</v>
      </c>
      <c r="B25" s="2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1" t="str">
        <f t="shared" si="2"/>
        <v>-</v>
      </c>
      <c r="AD25" s="3" t="str">
        <f t="shared" si="1"/>
        <v/>
      </c>
      <c r="AE25" s="1"/>
    </row>
    <row r="26" spans="1:31" ht="14.1" customHeight="1" x14ac:dyDescent="0.25">
      <c r="A26" s="19">
        <v>17</v>
      </c>
      <c r="B26" s="22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1" t="str">
        <f t="shared" si="2"/>
        <v>-</v>
      </c>
      <c r="AD26" s="3" t="str">
        <f t="shared" si="1"/>
        <v/>
      </c>
      <c r="AE26" s="1"/>
    </row>
    <row r="27" spans="1:31" ht="14.1" customHeight="1" x14ac:dyDescent="0.25">
      <c r="A27" s="19">
        <v>18</v>
      </c>
      <c r="B27" s="22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1" t="str">
        <f t="shared" si="2"/>
        <v>-</v>
      </c>
      <c r="AD27" s="3" t="str">
        <f t="shared" si="1"/>
        <v/>
      </c>
      <c r="AE27" s="1"/>
    </row>
    <row r="28" spans="1:31" ht="14.1" customHeight="1" x14ac:dyDescent="0.25">
      <c r="A28" s="19">
        <v>19</v>
      </c>
      <c r="B28" s="22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1" t="str">
        <f t="shared" si="2"/>
        <v>-</v>
      </c>
      <c r="AD28" s="3" t="str">
        <f t="shared" si="1"/>
        <v/>
      </c>
      <c r="AE28" s="1"/>
    </row>
    <row r="29" spans="1:31" ht="14.1" customHeight="1" x14ac:dyDescent="0.25">
      <c r="A29" s="19">
        <v>20</v>
      </c>
      <c r="B29" s="22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1" t="str">
        <f t="shared" si="2"/>
        <v>-</v>
      </c>
      <c r="AD29" s="3" t="str">
        <f t="shared" si="1"/>
        <v/>
      </c>
      <c r="AE29" s="1"/>
    </row>
    <row r="30" spans="1:31" ht="14.1" customHeight="1" x14ac:dyDescent="0.25">
      <c r="A30" s="19">
        <v>21</v>
      </c>
      <c r="B30" s="22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1" t="str">
        <f t="shared" si="2"/>
        <v>-</v>
      </c>
      <c r="AD30" s="3" t="str">
        <f t="shared" si="1"/>
        <v/>
      </c>
      <c r="AE30" s="1"/>
    </row>
    <row r="31" spans="1:31" ht="14.1" customHeight="1" x14ac:dyDescent="0.25">
      <c r="A31" s="19">
        <v>22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1" t="str">
        <f t="shared" si="2"/>
        <v>-</v>
      </c>
      <c r="AD31" s="3" t="str">
        <f t="shared" si="1"/>
        <v/>
      </c>
      <c r="AE31" s="1"/>
    </row>
    <row r="32" spans="1:31" ht="14.1" customHeight="1" x14ac:dyDescent="0.25">
      <c r="A32" s="19">
        <v>23</v>
      </c>
      <c r="B32" s="2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1" t="str">
        <f t="shared" si="2"/>
        <v>-</v>
      </c>
      <c r="AD32" s="3" t="str">
        <f t="shared" si="1"/>
        <v/>
      </c>
      <c r="AE32" s="1"/>
    </row>
    <row r="33" spans="1:31" ht="14.1" customHeight="1" x14ac:dyDescent="0.25">
      <c r="A33" s="19">
        <v>24</v>
      </c>
      <c r="B33" s="22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1" t="str">
        <f t="shared" si="2"/>
        <v>-</v>
      </c>
      <c r="AD33" s="3" t="str">
        <f t="shared" si="1"/>
        <v/>
      </c>
      <c r="AE33" s="1"/>
    </row>
    <row r="34" spans="1:31" ht="14.1" customHeight="1" x14ac:dyDescent="0.25">
      <c r="A34" s="19">
        <v>25</v>
      </c>
      <c r="B34" s="2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1" t="str">
        <f t="shared" si="2"/>
        <v>-</v>
      </c>
      <c r="AD34" s="3" t="str">
        <f t="shared" si="1"/>
        <v/>
      </c>
      <c r="AE34" s="1"/>
    </row>
    <row r="35" spans="1:31" ht="14.1" customHeight="1" x14ac:dyDescent="0.25">
      <c r="A35" s="19">
        <v>26</v>
      </c>
      <c r="B35" s="22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1" t="str">
        <f t="shared" si="2"/>
        <v>-</v>
      </c>
      <c r="AD35" s="3" t="str">
        <f t="shared" si="1"/>
        <v/>
      </c>
      <c r="AE35" s="1"/>
    </row>
    <row r="36" spans="1:31" ht="14.1" customHeight="1" x14ac:dyDescent="0.25">
      <c r="A36" s="19">
        <v>27</v>
      </c>
      <c r="B36" s="22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1" t="str">
        <f t="shared" si="2"/>
        <v>-</v>
      </c>
      <c r="AD36" s="3" t="str">
        <f t="shared" si="1"/>
        <v/>
      </c>
      <c r="AE36" s="1"/>
    </row>
    <row r="37" spans="1:31" ht="14.1" customHeight="1" x14ac:dyDescent="0.25">
      <c r="A37" s="19">
        <v>28</v>
      </c>
      <c r="B37" s="22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1" t="str">
        <f t="shared" si="2"/>
        <v>-</v>
      </c>
      <c r="AD37" s="3" t="str">
        <f t="shared" si="1"/>
        <v/>
      </c>
      <c r="AE37" s="1"/>
    </row>
    <row r="38" spans="1:31" ht="14.1" customHeight="1" x14ac:dyDescent="0.25">
      <c r="A38" s="19">
        <v>29</v>
      </c>
      <c r="B38" s="22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1" t="str">
        <f t="shared" si="2"/>
        <v>-</v>
      </c>
      <c r="AD38" s="3" t="str">
        <f t="shared" si="1"/>
        <v/>
      </c>
      <c r="AE38" s="1"/>
    </row>
    <row r="39" spans="1:31" ht="14.1" customHeight="1" x14ac:dyDescent="0.25">
      <c r="A39" s="19">
        <v>30</v>
      </c>
      <c r="B39" s="22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1" t="str">
        <f t="shared" si="2"/>
        <v>-</v>
      </c>
      <c r="AD39" s="3" t="str">
        <f t="shared" si="1"/>
        <v/>
      </c>
      <c r="AE39" s="1"/>
    </row>
    <row r="40" spans="1:31" ht="14.1" customHeight="1" x14ac:dyDescent="0.25">
      <c r="A40" s="80" t="s">
        <v>10</v>
      </c>
      <c r="B40" s="81"/>
      <c r="C40" s="79">
        <f>COUNTIF(C10:C39,C9)</f>
        <v>0</v>
      </c>
      <c r="D40" s="79">
        <f t="shared" ref="D40:AB40" si="3">COUNTIF(D10:D39,D9)</f>
        <v>0</v>
      </c>
      <c r="E40" s="79">
        <f t="shared" si="3"/>
        <v>0</v>
      </c>
      <c r="F40" s="79">
        <f t="shared" si="3"/>
        <v>0</v>
      </c>
      <c r="G40" s="79">
        <f t="shared" si="3"/>
        <v>0</v>
      </c>
      <c r="H40" s="79">
        <f t="shared" si="3"/>
        <v>0</v>
      </c>
      <c r="I40" s="79">
        <f t="shared" si="3"/>
        <v>0</v>
      </c>
      <c r="J40" s="79">
        <f t="shared" si="3"/>
        <v>0</v>
      </c>
      <c r="K40" s="79">
        <f t="shared" si="3"/>
        <v>0</v>
      </c>
      <c r="L40" s="79">
        <f t="shared" si="3"/>
        <v>0</v>
      </c>
      <c r="M40" s="79">
        <f t="shared" si="3"/>
        <v>0</v>
      </c>
      <c r="N40" s="79">
        <f t="shared" si="3"/>
        <v>0</v>
      </c>
      <c r="O40" s="79">
        <f t="shared" si="3"/>
        <v>0</v>
      </c>
      <c r="P40" s="79">
        <f t="shared" si="3"/>
        <v>0</v>
      </c>
      <c r="Q40" s="79">
        <f t="shared" si="3"/>
        <v>0</v>
      </c>
      <c r="R40" s="79">
        <f t="shared" si="3"/>
        <v>0</v>
      </c>
      <c r="S40" s="79">
        <f t="shared" si="3"/>
        <v>0</v>
      </c>
      <c r="T40" s="79">
        <f t="shared" si="3"/>
        <v>0</v>
      </c>
      <c r="U40" s="79">
        <f t="shared" si="3"/>
        <v>0</v>
      </c>
      <c r="V40" s="79">
        <f t="shared" si="3"/>
        <v>0</v>
      </c>
      <c r="W40" s="79">
        <f t="shared" si="3"/>
        <v>0</v>
      </c>
      <c r="X40" s="79">
        <f t="shared" si="3"/>
        <v>0</v>
      </c>
      <c r="Y40" s="79">
        <f t="shared" si="3"/>
        <v>0</v>
      </c>
      <c r="Z40" s="79">
        <f t="shared" si="3"/>
        <v>0</v>
      </c>
      <c r="AA40" s="79">
        <f t="shared" si="3"/>
        <v>0</v>
      </c>
      <c r="AB40" s="79">
        <f t="shared" si="3"/>
        <v>0</v>
      </c>
      <c r="AC40" s="23">
        <f>MIN(C40:AB40)</f>
        <v>0</v>
      </c>
      <c r="AD40" s="17"/>
      <c r="AE40" s="1"/>
    </row>
    <row r="41" spans="1:31" ht="14.1" customHeight="1" x14ac:dyDescent="0.25">
      <c r="A41" s="80" t="s">
        <v>11</v>
      </c>
      <c r="B41" s="81"/>
      <c r="C41" s="79">
        <f>COUNTIF(C10:C39,0)</f>
        <v>0</v>
      </c>
      <c r="D41" s="79">
        <f t="shared" ref="D41:AB41" si="4">COUNTIF(D10:D39,0)</f>
        <v>0</v>
      </c>
      <c r="E41" s="79">
        <f t="shared" si="4"/>
        <v>0</v>
      </c>
      <c r="F41" s="79">
        <f t="shared" si="4"/>
        <v>0</v>
      </c>
      <c r="G41" s="79">
        <f t="shared" si="4"/>
        <v>0</v>
      </c>
      <c r="H41" s="79">
        <f t="shared" si="4"/>
        <v>0</v>
      </c>
      <c r="I41" s="79">
        <f t="shared" si="4"/>
        <v>0</v>
      </c>
      <c r="J41" s="79">
        <f t="shared" si="4"/>
        <v>0</v>
      </c>
      <c r="K41" s="79">
        <f t="shared" si="4"/>
        <v>0</v>
      </c>
      <c r="L41" s="79">
        <f t="shared" si="4"/>
        <v>0</v>
      </c>
      <c r="M41" s="79">
        <f t="shared" si="4"/>
        <v>0</v>
      </c>
      <c r="N41" s="79">
        <f t="shared" si="4"/>
        <v>0</v>
      </c>
      <c r="O41" s="79">
        <f t="shared" si="4"/>
        <v>0</v>
      </c>
      <c r="P41" s="79">
        <f t="shared" si="4"/>
        <v>0</v>
      </c>
      <c r="Q41" s="79">
        <f t="shared" si="4"/>
        <v>0</v>
      </c>
      <c r="R41" s="79">
        <f t="shared" si="4"/>
        <v>0</v>
      </c>
      <c r="S41" s="79">
        <f t="shared" si="4"/>
        <v>0</v>
      </c>
      <c r="T41" s="79">
        <f t="shared" si="4"/>
        <v>0</v>
      </c>
      <c r="U41" s="79">
        <f t="shared" si="4"/>
        <v>0</v>
      </c>
      <c r="V41" s="79">
        <f t="shared" si="4"/>
        <v>0</v>
      </c>
      <c r="W41" s="79">
        <f t="shared" si="4"/>
        <v>0</v>
      </c>
      <c r="X41" s="79">
        <f t="shared" si="4"/>
        <v>0</v>
      </c>
      <c r="Y41" s="79">
        <f t="shared" si="4"/>
        <v>0</v>
      </c>
      <c r="Z41" s="79">
        <f t="shared" si="4"/>
        <v>0</v>
      </c>
      <c r="AA41" s="79">
        <f t="shared" si="4"/>
        <v>0</v>
      </c>
      <c r="AB41" s="79">
        <f t="shared" si="4"/>
        <v>0</v>
      </c>
      <c r="AC41" s="24"/>
      <c r="AD41" s="17"/>
      <c r="AE41" s="1"/>
    </row>
    <row r="42" spans="1:3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"/>
      <c r="S42" s="2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</sheetData>
  <mergeCells count="16">
    <mergeCell ref="A41:B41"/>
    <mergeCell ref="C1:I1"/>
    <mergeCell ref="O1:Q1"/>
    <mergeCell ref="S1:V1"/>
    <mergeCell ref="W1:AC1"/>
    <mergeCell ref="C6:AC6"/>
    <mergeCell ref="A40:B40"/>
    <mergeCell ref="S3:T3"/>
    <mergeCell ref="V3:W3"/>
    <mergeCell ref="Y3:Z3"/>
    <mergeCell ref="AA3:AC3"/>
    <mergeCell ref="I3:J3"/>
    <mergeCell ref="K3:L3"/>
    <mergeCell ref="M3:N3"/>
    <mergeCell ref="O3:P3"/>
    <mergeCell ref="Q3:R3"/>
  </mergeCells>
  <conditionalFormatting sqref="C10:AB39">
    <cfRule type="cellIs" dxfId="7" priority="9" stopIfTrue="1" operator="greaterThan">
      <formula>C$9</formula>
    </cfRule>
  </conditionalFormatting>
  <conditionalFormatting sqref="AD10:AD39">
    <cfRule type="containsText" dxfId="6" priority="2" operator="containsText" text="Excelente">
      <formula>NOT(ISERROR(SEARCH("Excelente",AD10)))</formula>
    </cfRule>
    <cfRule type="containsText" dxfId="5" priority="3" operator="containsText" text="Sat Bastante">
      <formula>NOT(ISERROR(SEARCH("Sat Bastante",AD10)))</formula>
    </cfRule>
    <cfRule type="containsText" dxfId="4" priority="4" operator="containsText" text="Satisfaz">
      <formula>NOT(ISERROR(SEARCH("Satisfaz",AD10)))</formula>
    </cfRule>
    <cfRule type="containsText" dxfId="3" priority="5" operator="containsText" text="Insuficiente">
      <formula>NOT(ISERROR(SEARCH("Insuficiente",AD10)))</formula>
    </cfRule>
    <cfRule type="containsText" dxfId="2" priority="6" operator="containsText" text="Fraco">
      <formula>NOT(ISERROR(SEARCH("Fraco",AD10)))</formula>
    </cfRule>
  </conditionalFormatting>
  <conditionalFormatting sqref="AD10:AD39">
    <cfRule type="containsBlanks" dxfId="1" priority="1">
      <formula>LEN(TRIM(AD10))=0</formula>
    </cfRule>
  </conditionalFormatting>
  <pageMargins left="0.23622047244094491" right="0.23622047244094491" top="0.39370078740157483" bottom="0.39370078740157483" header="0.31496062992125984" footer="0.31496062992125984"/>
  <pageSetup paperSize="9" fitToWidth="0" orientation="landscape" r:id="rId1"/>
  <ignoredErrors>
    <ignoredError sqref="C4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6"/>
  <sheetViews>
    <sheetView showGridLines="0" view="pageBreakPreview" topLeftCell="A7" zoomScale="75" zoomScaleNormal="100" zoomScaleSheetLayoutView="75" workbookViewId="0">
      <selection activeCell="F9" sqref="F9"/>
    </sheetView>
  </sheetViews>
  <sheetFormatPr defaultColWidth="8.7109375" defaultRowHeight="14.25" x14ac:dyDescent="0.2"/>
  <cols>
    <col min="1" max="1" width="4.42578125" style="6" customWidth="1"/>
    <col min="2" max="2" width="20.140625" style="6" customWidth="1"/>
    <col min="3" max="3" width="18.42578125" style="6" customWidth="1"/>
    <col min="4" max="4" width="15.28515625" style="6" customWidth="1"/>
    <col min="5" max="5" width="5.140625" style="6" customWidth="1"/>
    <col min="6" max="6" width="13.140625" style="6" customWidth="1"/>
    <col min="7" max="7" width="10.42578125" style="6" customWidth="1"/>
    <col min="8" max="8" width="10.85546875" style="6" customWidth="1"/>
    <col min="9" max="29" width="8.7109375" style="6"/>
    <col min="30" max="30" width="8.7109375" style="6" customWidth="1"/>
    <col min="31" max="16384" width="8.7109375" style="6"/>
  </cols>
  <sheetData>
    <row r="3" spans="1:11" ht="16.5" thickBot="1" x14ac:dyDescent="0.3">
      <c r="B3" s="26" t="s">
        <v>2</v>
      </c>
      <c r="C3" s="93" t="str">
        <f>'Grelha Correção'!C1:I1</f>
        <v>Ciências Naturais</v>
      </c>
      <c r="D3" s="93"/>
      <c r="E3" s="12"/>
      <c r="F3" s="26" t="s">
        <v>4</v>
      </c>
      <c r="G3" s="93">
        <f>'Grelha Correção'!W$1</f>
        <v>0</v>
      </c>
      <c r="H3" s="93"/>
      <c r="I3" s="27"/>
      <c r="J3" s="13"/>
      <c r="K3" s="13"/>
    </row>
    <row r="4" spans="1:11" ht="16.5" thickTop="1" x14ac:dyDescent="0.25">
      <c r="B4" s="7"/>
      <c r="C4" s="7"/>
      <c r="D4" s="8"/>
      <c r="E4" s="8"/>
      <c r="G4" s="9"/>
      <c r="H4" s="10"/>
      <c r="I4" s="10"/>
      <c r="J4" s="10"/>
      <c r="K4" s="10"/>
    </row>
    <row r="5" spans="1:11" ht="16.5" thickBot="1" x14ac:dyDescent="0.3">
      <c r="B5" s="26" t="s">
        <v>12</v>
      </c>
      <c r="C5" s="93">
        <f>'Grelha Correção'!O$1</f>
        <v>0</v>
      </c>
      <c r="D5" s="93"/>
      <c r="E5" s="13"/>
      <c r="F5" s="26" t="s">
        <v>5</v>
      </c>
      <c r="G5" s="93">
        <f>'Grelha Correção'!AA$3</f>
        <v>0</v>
      </c>
      <c r="H5" s="93"/>
      <c r="I5" s="13"/>
    </row>
    <row r="6" spans="1:11" ht="15" thickTop="1" x14ac:dyDescent="0.2"/>
    <row r="7" spans="1:11" ht="14.45" customHeight="1" thickBot="1" x14ac:dyDescent="0.3">
      <c r="B7" s="26" t="s">
        <v>7</v>
      </c>
      <c r="C7" s="93" t="str">
        <f>'Grelha Correção'!C3:D3</f>
        <v>Diagnóstico</v>
      </c>
      <c r="D7" s="93"/>
      <c r="E7" s="13"/>
    </row>
    <row r="8" spans="1:11" ht="15.75" thickTop="1" thickBot="1" x14ac:dyDescent="0.25">
      <c r="C8" s="45"/>
      <c r="D8" s="45"/>
    </row>
    <row r="9" spans="1:11" ht="15.75" thickBot="1" x14ac:dyDescent="0.3">
      <c r="A9" s="46" t="s">
        <v>8</v>
      </c>
      <c r="B9" s="47" t="s">
        <v>13</v>
      </c>
      <c r="C9" s="47" t="s">
        <v>14</v>
      </c>
      <c r="D9" s="48" t="s">
        <v>9</v>
      </c>
    </row>
    <row r="10" spans="1:11" ht="15" customHeight="1" thickBot="1" x14ac:dyDescent="0.3">
      <c r="A10" s="49">
        <f>'Grelha Correção'!A10</f>
        <v>1</v>
      </c>
      <c r="B10" s="33">
        <f>'Grelha Correção'!B10</f>
        <v>0</v>
      </c>
      <c r="C10" s="34" t="str">
        <f>'Grelha Correção'!AC10</f>
        <v>-</v>
      </c>
      <c r="D10" s="39" t="str">
        <f>'Grelha Correção'!AD10</f>
        <v/>
      </c>
      <c r="E10" s="44"/>
      <c r="F10" s="94" t="s">
        <v>16</v>
      </c>
      <c r="G10" s="95"/>
      <c r="H10" s="96"/>
      <c r="I10" s="28">
        <f>COUNTA('Grelha Correção'!B10:B39)</f>
        <v>0</v>
      </c>
    </row>
    <row r="11" spans="1:11" ht="15" customHeight="1" thickBot="1" x14ac:dyDescent="0.3">
      <c r="A11" s="49">
        <f>'Grelha Correção'!A11</f>
        <v>2</v>
      </c>
      <c r="B11" s="33">
        <f>'Grelha Correção'!B11</f>
        <v>0</v>
      </c>
      <c r="C11" s="34" t="str">
        <f>'Grelha Correção'!AC11</f>
        <v>-</v>
      </c>
      <c r="D11" s="39" t="str">
        <f>'Grelha Correção'!AD11</f>
        <v/>
      </c>
      <c r="E11" s="44"/>
      <c r="F11" s="94" t="s">
        <v>15</v>
      </c>
      <c r="G11" s="95"/>
      <c r="H11" s="96"/>
      <c r="I11" s="29">
        <f>SUM(C41:C45)</f>
        <v>0</v>
      </c>
    </row>
    <row r="12" spans="1:11" ht="15" customHeight="1" thickBot="1" x14ac:dyDescent="0.3">
      <c r="A12" s="49">
        <f>'Grelha Correção'!A12</f>
        <v>3</v>
      </c>
      <c r="B12" s="33">
        <f>'Grelha Correção'!B12</f>
        <v>0</v>
      </c>
      <c r="C12" s="34" t="str">
        <f>'Grelha Correção'!AC12</f>
        <v>-</v>
      </c>
      <c r="D12" s="39" t="str">
        <f>'Grelha Correção'!AD12</f>
        <v/>
      </c>
      <c r="F12" s="94" t="s">
        <v>17</v>
      </c>
      <c r="G12" s="95"/>
      <c r="H12" s="96"/>
      <c r="I12" s="29" t="e">
        <f>AVERAGE(C10:C39)</f>
        <v>#DIV/0!</v>
      </c>
    </row>
    <row r="13" spans="1:11" ht="15" customHeight="1" thickBot="1" x14ac:dyDescent="0.3">
      <c r="A13" s="49">
        <f>'Grelha Correção'!A13</f>
        <v>4</v>
      </c>
      <c r="B13" s="33">
        <f>'Grelha Correção'!B13</f>
        <v>0</v>
      </c>
      <c r="C13" s="34" t="str">
        <f>'Grelha Correção'!AC13</f>
        <v>-</v>
      </c>
      <c r="D13" s="39" t="str">
        <f>'Grelha Correção'!AD13</f>
        <v/>
      </c>
      <c r="F13" s="94" t="s">
        <v>22</v>
      </c>
      <c r="G13" s="95"/>
      <c r="H13" s="96"/>
      <c r="I13" s="30">
        <f>MAX(C10:C39)</f>
        <v>0</v>
      </c>
    </row>
    <row r="14" spans="1:11" ht="15" customHeight="1" thickBot="1" x14ac:dyDescent="0.3">
      <c r="A14" s="49">
        <f>'Grelha Correção'!A14</f>
        <v>5</v>
      </c>
      <c r="B14" s="33">
        <f>'Grelha Correção'!B14</f>
        <v>0</v>
      </c>
      <c r="C14" s="34" t="str">
        <f>'Grelha Correção'!AC14</f>
        <v>-</v>
      </c>
      <c r="D14" s="39" t="str">
        <f>'Grelha Correção'!AD14</f>
        <v/>
      </c>
      <c r="F14" s="94" t="s">
        <v>23</v>
      </c>
      <c r="G14" s="95"/>
      <c r="H14" s="96"/>
      <c r="I14" s="31">
        <f>MIN(C10:C39)</f>
        <v>0</v>
      </c>
    </row>
    <row r="15" spans="1:11" ht="15" thickBot="1" x14ac:dyDescent="0.25">
      <c r="A15" s="49">
        <f>'Grelha Correção'!A15</f>
        <v>6</v>
      </c>
      <c r="B15" s="33">
        <f>'Grelha Correção'!B15</f>
        <v>0</v>
      </c>
      <c r="C15" s="34" t="str">
        <f>'Grelha Correção'!AC15</f>
        <v>-</v>
      </c>
      <c r="D15" s="39" t="str">
        <f>'Grelha Correção'!AD15</f>
        <v/>
      </c>
      <c r="F15" s="97"/>
      <c r="G15" s="97"/>
      <c r="H15" s="97"/>
    </row>
    <row r="16" spans="1:11" ht="15" customHeight="1" thickBot="1" x14ac:dyDescent="0.3">
      <c r="A16" s="49">
        <f>'Grelha Correção'!A16</f>
        <v>7</v>
      </c>
      <c r="B16" s="33">
        <f>'Grelha Correção'!B16</f>
        <v>0</v>
      </c>
      <c r="C16" s="34" t="str">
        <f>'Grelha Correção'!AC16</f>
        <v>-</v>
      </c>
      <c r="D16" s="39" t="str">
        <f>'Grelha Correção'!AD16</f>
        <v/>
      </c>
      <c r="F16" s="14"/>
      <c r="G16" s="14"/>
      <c r="H16" s="11"/>
      <c r="I16" s="32" t="s">
        <v>24</v>
      </c>
    </row>
    <row r="17" spans="1:9" ht="15" customHeight="1" thickBot="1" x14ac:dyDescent="0.3">
      <c r="A17" s="49">
        <f>'Grelha Correção'!A17</f>
        <v>8</v>
      </c>
      <c r="B17" s="33">
        <f>'Grelha Correção'!B17</f>
        <v>0</v>
      </c>
      <c r="C17" s="34" t="str">
        <f>'Grelha Correção'!AC17</f>
        <v>-</v>
      </c>
      <c r="D17" s="39" t="str">
        <f>'Grelha Correção'!AD17</f>
        <v/>
      </c>
      <c r="F17" s="94" t="s">
        <v>25</v>
      </c>
      <c r="G17" s="95"/>
      <c r="H17" s="28">
        <f>COUNTIF(C10:C39,"&lt;49,45")</f>
        <v>0</v>
      </c>
      <c r="I17" s="28" t="e">
        <f>(H17*100)/I11</f>
        <v>#DIV/0!</v>
      </c>
    </row>
    <row r="18" spans="1:9" ht="15" customHeight="1" x14ac:dyDescent="0.25">
      <c r="A18" s="49">
        <f>'Grelha Correção'!A18</f>
        <v>9</v>
      </c>
      <c r="B18" s="33">
        <f>'Grelha Correção'!B18</f>
        <v>0</v>
      </c>
      <c r="C18" s="34" t="str">
        <f>'Grelha Correção'!AC18</f>
        <v>-</v>
      </c>
      <c r="D18" s="39" t="str">
        <f>'Grelha Correção'!AD18</f>
        <v/>
      </c>
      <c r="F18" s="94" t="s">
        <v>26</v>
      </c>
      <c r="G18" s="95"/>
      <c r="H18" s="29">
        <f>COUNTIF(C10:C39,"&gt;49,44")</f>
        <v>0</v>
      </c>
      <c r="I18" s="29" t="e">
        <f>(H18*100)/I11</f>
        <v>#DIV/0!</v>
      </c>
    </row>
    <row r="19" spans="1:9" ht="15" customHeight="1" x14ac:dyDescent="0.2">
      <c r="A19" s="49">
        <f>'Grelha Correção'!A19</f>
        <v>10</v>
      </c>
      <c r="B19" s="33">
        <f>'Grelha Correção'!B19</f>
        <v>0</v>
      </c>
      <c r="C19" s="34" t="str">
        <f>'Grelha Correção'!AC19</f>
        <v>-</v>
      </c>
      <c r="D19" s="39" t="str">
        <f>'Grelha Correção'!AD19</f>
        <v/>
      </c>
      <c r="F19" s="25"/>
      <c r="G19" s="25"/>
      <c r="H19" s="15"/>
      <c r="I19" s="15"/>
    </row>
    <row r="20" spans="1:9" ht="15" customHeight="1" x14ac:dyDescent="0.2">
      <c r="A20" s="49">
        <f>'Grelha Correção'!A20</f>
        <v>11</v>
      </c>
      <c r="B20" s="33">
        <f>'Grelha Correção'!B20</f>
        <v>0</v>
      </c>
      <c r="C20" s="34" t="str">
        <f>'Grelha Correção'!AC20</f>
        <v>-</v>
      </c>
      <c r="D20" s="39" t="str">
        <f>'Grelha Correção'!AD20</f>
        <v/>
      </c>
      <c r="F20" s="14"/>
      <c r="G20" s="14"/>
    </row>
    <row r="21" spans="1:9" x14ac:dyDescent="0.2">
      <c r="A21" s="49">
        <f>'Grelha Correção'!A21</f>
        <v>12</v>
      </c>
      <c r="B21" s="33">
        <f>'Grelha Correção'!B21</f>
        <v>0</v>
      </c>
      <c r="C21" s="34" t="str">
        <f>'Grelha Correção'!AC21</f>
        <v>-</v>
      </c>
      <c r="D21" s="39" t="str">
        <f>'Grelha Correção'!AD21</f>
        <v/>
      </c>
    </row>
    <row r="22" spans="1:9" x14ac:dyDescent="0.2">
      <c r="A22" s="49">
        <f>'Grelha Correção'!A22</f>
        <v>13</v>
      </c>
      <c r="B22" s="33">
        <f>'Grelha Correção'!B22</f>
        <v>0</v>
      </c>
      <c r="C22" s="34" t="str">
        <f>'Grelha Correção'!AC22</f>
        <v>-</v>
      </c>
      <c r="D22" s="39" t="str">
        <f>'Grelha Correção'!AD22</f>
        <v/>
      </c>
    </row>
    <row r="23" spans="1:9" x14ac:dyDescent="0.2">
      <c r="A23" s="49">
        <f>'Grelha Correção'!A23</f>
        <v>14</v>
      </c>
      <c r="B23" s="33">
        <f>'Grelha Correção'!B23</f>
        <v>0</v>
      </c>
      <c r="C23" s="34" t="str">
        <f>'Grelha Correção'!AC23</f>
        <v>-</v>
      </c>
      <c r="D23" s="39" t="str">
        <f>'Grelha Correção'!AD23</f>
        <v/>
      </c>
    </row>
    <row r="24" spans="1:9" x14ac:dyDescent="0.2">
      <c r="A24" s="49">
        <f>'Grelha Correção'!A24</f>
        <v>15</v>
      </c>
      <c r="B24" s="33">
        <f>'Grelha Correção'!B24</f>
        <v>0</v>
      </c>
      <c r="C24" s="34" t="str">
        <f>'Grelha Correção'!AC24</f>
        <v>-</v>
      </c>
      <c r="D24" s="39" t="str">
        <f>'Grelha Correção'!AD24</f>
        <v/>
      </c>
    </row>
    <row r="25" spans="1:9" x14ac:dyDescent="0.2">
      <c r="A25" s="49">
        <f>'Grelha Correção'!A25</f>
        <v>16</v>
      </c>
      <c r="B25" s="33">
        <f>'Grelha Correção'!B25</f>
        <v>0</v>
      </c>
      <c r="C25" s="34" t="str">
        <f>'Grelha Correção'!AC25</f>
        <v>-</v>
      </c>
      <c r="D25" s="39" t="str">
        <f>'Grelha Correção'!AD25</f>
        <v/>
      </c>
    </row>
    <row r="26" spans="1:9" x14ac:dyDescent="0.2">
      <c r="A26" s="49">
        <f>'Grelha Correção'!A26</f>
        <v>17</v>
      </c>
      <c r="B26" s="33">
        <f>'Grelha Correção'!B26</f>
        <v>0</v>
      </c>
      <c r="C26" s="34" t="str">
        <f>'Grelha Correção'!AC26</f>
        <v>-</v>
      </c>
      <c r="D26" s="39" t="str">
        <f>'Grelha Correção'!AD26</f>
        <v/>
      </c>
    </row>
    <row r="27" spans="1:9" x14ac:dyDescent="0.2">
      <c r="A27" s="49">
        <f>'Grelha Correção'!A27</f>
        <v>18</v>
      </c>
      <c r="B27" s="33">
        <f>'Grelha Correção'!B27</f>
        <v>0</v>
      </c>
      <c r="C27" s="34" t="str">
        <f>'Grelha Correção'!AC27</f>
        <v>-</v>
      </c>
      <c r="D27" s="39" t="str">
        <f>'Grelha Correção'!AD27</f>
        <v/>
      </c>
    </row>
    <row r="28" spans="1:9" x14ac:dyDescent="0.2">
      <c r="A28" s="49">
        <f>'Grelha Correção'!A28</f>
        <v>19</v>
      </c>
      <c r="B28" s="33">
        <f>'Grelha Correção'!B28</f>
        <v>0</v>
      </c>
      <c r="C28" s="34" t="str">
        <f>'Grelha Correção'!AC28</f>
        <v>-</v>
      </c>
      <c r="D28" s="39" t="str">
        <f>'Grelha Correção'!AD28</f>
        <v/>
      </c>
    </row>
    <row r="29" spans="1:9" x14ac:dyDescent="0.2">
      <c r="A29" s="49">
        <f>'Grelha Correção'!A29</f>
        <v>20</v>
      </c>
      <c r="B29" s="33">
        <f>'Grelha Correção'!B29</f>
        <v>0</v>
      </c>
      <c r="C29" s="34" t="str">
        <f>'Grelha Correção'!AC29</f>
        <v>-</v>
      </c>
      <c r="D29" s="39" t="str">
        <f>'Grelha Correção'!AD29</f>
        <v/>
      </c>
    </row>
    <row r="30" spans="1:9" x14ac:dyDescent="0.2">
      <c r="A30" s="49">
        <f>'Grelha Correção'!A30</f>
        <v>21</v>
      </c>
      <c r="B30" s="33">
        <f>'Grelha Correção'!B30</f>
        <v>0</v>
      </c>
      <c r="C30" s="34" t="str">
        <f>'Grelha Correção'!AC30</f>
        <v>-</v>
      </c>
      <c r="D30" s="39" t="str">
        <f>'Grelha Correção'!AD30</f>
        <v/>
      </c>
    </row>
    <row r="31" spans="1:9" x14ac:dyDescent="0.2">
      <c r="A31" s="49">
        <f>'Grelha Correção'!A31</f>
        <v>22</v>
      </c>
      <c r="B31" s="33">
        <f>'Grelha Correção'!B31</f>
        <v>0</v>
      </c>
      <c r="C31" s="34" t="str">
        <f>'Grelha Correção'!AC31</f>
        <v>-</v>
      </c>
      <c r="D31" s="39" t="str">
        <f>'Grelha Correção'!AD31</f>
        <v/>
      </c>
    </row>
    <row r="32" spans="1:9" x14ac:dyDescent="0.2">
      <c r="A32" s="49">
        <f>'Grelha Correção'!A32</f>
        <v>23</v>
      </c>
      <c r="B32" s="33">
        <f>'Grelha Correção'!B32</f>
        <v>0</v>
      </c>
      <c r="C32" s="34" t="str">
        <f>'Grelha Correção'!AC32</f>
        <v>-</v>
      </c>
      <c r="D32" s="39" t="str">
        <f>'Grelha Correção'!AD32</f>
        <v/>
      </c>
    </row>
    <row r="33" spans="1:4" x14ac:dyDescent="0.2">
      <c r="A33" s="49">
        <f>'Grelha Correção'!A33</f>
        <v>24</v>
      </c>
      <c r="B33" s="33">
        <f>'Grelha Correção'!B33</f>
        <v>0</v>
      </c>
      <c r="C33" s="34" t="str">
        <f>'Grelha Correção'!AC33</f>
        <v>-</v>
      </c>
      <c r="D33" s="39" t="str">
        <f>'Grelha Correção'!AD33</f>
        <v/>
      </c>
    </row>
    <row r="34" spans="1:4" x14ac:dyDescent="0.2">
      <c r="A34" s="49">
        <f>'Grelha Correção'!A34</f>
        <v>25</v>
      </c>
      <c r="B34" s="33">
        <f>'Grelha Correção'!B34</f>
        <v>0</v>
      </c>
      <c r="C34" s="34" t="str">
        <f>'Grelha Correção'!AC34</f>
        <v>-</v>
      </c>
      <c r="D34" s="39" t="str">
        <f>'Grelha Correção'!AD34</f>
        <v/>
      </c>
    </row>
    <row r="35" spans="1:4" x14ac:dyDescent="0.2">
      <c r="A35" s="49">
        <f>'Grelha Correção'!A35</f>
        <v>26</v>
      </c>
      <c r="B35" s="33">
        <f>'Grelha Correção'!B35</f>
        <v>0</v>
      </c>
      <c r="C35" s="34" t="str">
        <f>'Grelha Correção'!AC35</f>
        <v>-</v>
      </c>
      <c r="D35" s="39" t="str">
        <f>'Grelha Correção'!AD35</f>
        <v/>
      </c>
    </row>
    <row r="36" spans="1:4" x14ac:dyDescent="0.2">
      <c r="A36" s="49">
        <f>'Grelha Correção'!A36</f>
        <v>27</v>
      </c>
      <c r="B36" s="33">
        <f>'Grelha Correção'!B36</f>
        <v>0</v>
      </c>
      <c r="C36" s="34" t="str">
        <f>'Grelha Correção'!AC36</f>
        <v>-</v>
      </c>
      <c r="D36" s="39" t="str">
        <f>'Grelha Correção'!AD36</f>
        <v/>
      </c>
    </row>
    <row r="37" spans="1:4" x14ac:dyDescent="0.2">
      <c r="A37" s="49">
        <f>'Grelha Correção'!A37</f>
        <v>28</v>
      </c>
      <c r="B37" s="33">
        <f>'Grelha Correção'!B37</f>
        <v>0</v>
      </c>
      <c r="C37" s="34" t="str">
        <f>'Grelha Correção'!AC37</f>
        <v>-</v>
      </c>
      <c r="D37" s="39" t="str">
        <f>'Grelha Correção'!AD37</f>
        <v/>
      </c>
    </row>
    <row r="38" spans="1:4" x14ac:dyDescent="0.2">
      <c r="A38" s="49">
        <f>'Grelha Correção'!A38</f>
        <v>29</v>
      </c>
      <c r="B38" s="33">
        <f>'Grelha Correção'!B38</f>
        <v>0</v>
      </c>
      <c r="C38" s="34" t="str">
        <f>'Grelha Correção'!AC38</f>
        <v>-</v>
      </c>
      <c r="D38" s="39" t="str">
        <f>'Grelha Correção'!AD38</f>
        <v/>
      </c>
    </row>
    <row r="39" spans="1:4" ht="15" thickBot="1" x14ac:dyDescent="0.25">
      <c r="A39" s="50">
        <f>'Grelha Correção'!A39</f>
        <v>30</v>
      </c>
      <c r="B39" s="51">
        <f>'Grelha Correção'!B39</f>
        <v>0</v>
      </c>
      <c r="C39" s="52" t="str">
        <f>'Grelha Correção'!AC39</f>
        <v>-</v>
      </c>
      <c r="D39" s="53" t="str">
        <f>'Grelha Correção'!AD39</f>
        <v/>
      </c>
    </row>
    <row r="40" spans="1:4" ht="15" thickBot="1" x14ac:dyDescent="0.25"/>
    <row r="41" spans="1:4" x14ac:dyDescent="0.2">
      <c r="B41" s="36" t="s">
        <v>18</v>
      </c>
      <c r="C41" s="37">
        <f>COUNTIF('Grelha Correção'!AD10:AD39,"Excelente")</f>
        <v>0</v>
      </c>
    </row>
    <row r="42" spans="1:4" x14ac:dyDescent="0.2">
      <c r="B42" s="38" t="s">
        <v>19</v>
      </c>
      <c r="C42" s="39">
        <f>COUNTIF('Grelha Correção'!AD10:AD39,"Sat Bastante")</f>
        <v>0</v>
      </c>
    </row>
    <row r="43" spans="1:4" x14ac:dyDescent="0.2">
      <c r="B43" s="40" t="s">
        <v>20</v>
      </c>
      <c r="C43" s="41">
        <f>COUNTIF('Grelha Correção'!AD10:AD39,"Satisfaz")</f>
        <v>0</v>
      </c>
    </row>
    <row r="44" spans="1:4" x14ac:dyDescent="0.2">
      <c r="B44" s="40" t="s">
        <v>29</v>
      </c>
      <c r="C44" s="39">
        <f>COUNTIF('Grelha Correção'!AD10:AD39,"Insuficiente")</f>
        <v>0</v>
      </c>
    </row>
    <row r="45" spans="1:4" ht="15" thickBot="1" x14ac:dyDescent="0.25">
      <c r="B45" s="42" t="s">
        <v>21</v>
      </c>
      <c r="C45" s="43">
        <f>COUNTIF('Grelha Correção'!AD10:AD39,"Fraco")</f>
        <v>0</v>
      </c>
    </row>
    <row r="46" spans="1:4" x14ac:dyDescent="0.2">
      <c r="B46" s="35"/>
      <c r="C46" s="35"/>
    </row>
  </sheetData>
  <sheetProtection formatCells="0" formatColumns="0" formatRows="0" insertColumns="0" insertRows="0" insertHyperlinks="0" deleteColumns="0" deleteRows="0" sort="0" autoFilter="0" pivotTables="0"/>
  <mergeCells count="13">
    <mergeCell ref="C3:D3"/>
    <mergeCell ref="G5:H5"/>
    <mergeCell ref="C5:D5"/>
    <mergeCell ref="F18:G18"/>
    <mergeCell ref="F10:H10"/>
    <mergeCell ref="F11:H11"/>
    <mergeCell ref="F12:H12"/>
    <mergeCell ref="F13:H13"/>
    <mergeCell ref="F14:H14"/>
    <mergeCell ref="F17:G17"/>
    <mergeCell ref="F15:H15"/>
    <mergeCell ref="C7:D7"/>
    <mergeCell ref="G3:H3"/>
  </mergeCells>
  <pageMargins left="0.23622047244094491" right="0.23622047244094491" top="0.39370078740157483" bottom="0.3937007874015748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2016-02-16T23:56:26Z</cp:lastPrinted>
  <dcterms:created xsi:type="dcterms:W3CDTF">2016-02-16T14:43:55Z</dcterms:created>
  <dcterms:modified xsi:type="dcterms:W3CDTF">2016-07-08T09:25:25Z</dcterms:modified>
</cp:coreProperties>
</file>